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RIO SILVIO\MARIO PM CASTRO 2017\CAMARA DE VEREADORES 07022017\PLANILHA PARA CÂMARA DOS VERADORES 14062017\"/>
    </mc:Choice>
  </mc:AlternateContent>
  <bookViews>
    <workbookView xWindow="0" yWindow="0" windowWidth="25800" windowHeight="12600" activeTab="1"/>
  </bookViews>
  <sheets>
    <sheet name="CRONOGRAMA" sheetId="2" r:id="rId1"/>
    <sheet name="PLANILHA" sheetId="1" r:id="rId2"/>
  </sheets>
  <definedNames>
    <definedName name="_xlnm.Print_Area" localSheetId="1">PLANILHA!$A$1:$G$122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C15" i="2"/>
  <c r="O16" i="2" l="1"/>
  <c r="O15" i="2"/>
  <c r="O14" i="2"/>
  <c r="O13" i="2"/>
  <c r="O12" i="2"/>
  <c r="O11" i="2"/>
  <c r="O10" i="2"/>
  <c r="O9" i="2"/>
  <c r="O8" i="2"/>
  <c r="O7" i="2"/>
  <c r="C16" i="2"/>
  <c r="C14" i="2"/>
  <c r="C13" i="2"/>
  <c r="C12" i="2"/>
  <c r="C11" i="2"/>
  <c r="C10" i="2"/>
  <c r="C9" i="2"/>
  <c r="C8" i="2"/>
  <c r="C7" i="2"/>
  <c r="B16" i="2"/>
  <c r="B14" i="2"/>
  <c r="B13" i="2"/>
  <c r="B12" i="2"/>
  <c r="B11" i="2"/>
  <c r="B10" i="2"/>
  <c r="B9" i="2"/>
  <c r="B8" i="2"/>
  <c r="B7" i="2"/>
  <c r="G117" i="1"/>
  <c r="G116" i="1" s="1"/>
  <c r="D16" i="2" s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7" i="1"/>
  <c r="G66" i="1"/>
  <c r="G65" i="1"/>
  <c r="G64" i="1"/>
  <c r="G63" i="1"/>
  <c r="G62" i="1"/>
  <c r="G61" i="1"/>
  <c r="G59" i="1"/>
  <c r="G58" i="1"/>
  <c r="G57" i="1"/>
  <c r="G56" i="1"/>
  <c r="G53" i="1"/>
  <c r="G52" i="1"/>
  <c r="G51" i="1"/>
  <c r="G50" i="1"/>
  <c r="G49" i="1"/>
  <c r="G48" i="1"/>
  <c r="G47" i="1"/>
  <c r="G46" i="1"/>
  <c r="G44" i="1"/>
  <c r="G43" i="1"/>
  <c r="G42" i="1"/>
  <c r="G41" i="1"/>
  <c r="G40" i="1"/>
  <c r="G39" i="1"/>
  <c r="G38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8" i="1"/>
  <c r="G17" i="1"/>
  <c r="G16" i="1"/>
  <c r="G15" i="1"/>
  <c r="G14" i="1"/>
  <c r="G13" i="1"/>
  <c r="G12" i="1"/>
  <c r="G11" i="1"/>
  <c r="G10" i="1"/>
  <c r="G9" i="1"/>
  <c r="G95" i="1" l="1"/>
  <c r="D15" i="2" s="1"/>
  <c r="G90" i="1"/>
  <c r="D14" i="2" s="1"/>
  <c r="G54" i="1"/>
  <c r="G8" i="1"/>
  <c r="I15" i="2" l="1"/>
  <c r="K15" i="2"/>
  <c r="G35" i="1" l="1"/>
  <c r="D9" i="2" s="1"/>
  <c r="G19" i="1"/>
  <c r="D8" i="2" s="1"/>
  <c r="G7" i="1"/>
  <c r="D7" i="2" s="1"/>
  <c r="I9" i="2" l="1"/>
  <c r="K9" i="2"/>
  <c r="K8" i="2"/>
  <c r="I8" i="2"/>
  <c r="G7" i="2"/>
  <c r="K7" i="2"/>
  <c r="I7" i="2"/>
  <c r="G15" i="2"/>
  <c r="G9" i="2"/>
  <c r="G8" i="2"/>
  <c r="G68" i="1" l="1"/>
  <c r="G60" i="1" l="1"/>
  <c r="D12" i="2" s="1"/>
  <c r="D13" i="2"/>
  <c r="G55" i="1"/>
  <c r="D11" i="2" s="1"/>
  <c r="I11" i="2" l="1"/>
  <c r="K11" i="2"/>
  <c r="G11" i="2"/>
  <c r="I12" i="2"/>
  <c r="K12" i="2"/>
  <c r="G12" i="2"/>
  <c r="G45" i="1"/>
  <c r="G16" i="2"/>
  <c r="I16" i="2"/>
  <c r="K16" i="2"/>
  <c r="G118" i="1" l="1"/>
  <c r="D10" i="2"/>
  <c r="D17" i="2" s="1"/>
  <c r="G14" i="2"/>
  <c r="I14" i="2"/>
  <c r="K14" i="2"/>
  <c r="K13" i="2"/>
  <c r="I13" i="2"/>
  <c r="G13" i="2"/>
  <c r="G10" i="2" l="1"/>
  <c r="I10" i="2"/>
  <c r="I17" i="2" s="1"/>
  <c r="H17" i="2" s="1"/>
  <c r="K10" i="2"/>
  <c r="K17" i="2" s="1"/>
  <c r="J17" i="2" s="1"/>
  <c r="G17" i="2"/>
  <c r="F17" i="2" s="1"/>
  <c r="E11" i="2"/>
  <c r="E9" i="2"/>
  <c r="E7" i="2"/>
  <c r="E12" i="2"/>
  <c r="E8" i="2"/>
  <c r="E15" i="2"/>
  <c r="E10" i="2"/>
  <c r="E16" i="2"/>
  <c r="E14" i="2"/>
  <c r="E13" i="2"/>
  <c r="G18" i="2" l="1"/>
  <c r="F18" i="2" s="1"/>
  <c r="E17" i="2"/>
  <c r="I18" i="2" l="1"/>
  <c r="K18" i="2"/>
  <c r="J18" i="2" s="1"/>
  <c r="H18" i="2"/>
</calcChain>
</file>

<file path=xl/sharedStrings.xml><?xml version="1.0" encoding="utf-8"?>
<sst xmlns="http://schemas.openxmlformats.org/spreadsheetml/2006/main" count="339" uniqueCount="228">
  <si>
    <t>M2</t>
  </si>
  <si>
    <t>1.2</t>
  </si>
  <si>
    <t>1.3</t>
  </si>
  <si>
    <t>M3</t>
  </si>
  <si>
    <t>1.4</t>
  </si>
  <si>
    <t>UN</t>
  </si>
  <si>
    <t>1.5</t>
  </si>
  <si>
    <t>2.1</t>
  </si>
  <si>
    <t>2.2</t>
  </si>
  <si>
    <t>2.3</t>
  </si>
  <si>
    <t>2.4</t>
  </si>
  <si>
    <t>KG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</si>
  <si>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</si>
  <si>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</si>
  <si>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</si>
  <si>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</si>
  <si>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</si>
  <si>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</si>
  <si>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</si>
  <si>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</si>
  <si>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</si>
  <si>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4.1</t>
  </si>
  <si>
    <t>4.2</t>
  </si>
  <si>
    <t>TRAMA DE AÇO COMPOSTA POR TERÇAS PARA TELHADOS DE ATÉ 2 ÁGUAS PARA TELHA ONDULADA DE FIBROCIMENTO, METÁLICA, PLÁSTICA OU TERMOACÚSTICA, INCLUSO TRANSPORTE VERTICAL. AF_12/2015</t>
  </si>
  <si>
    <t>4.3</t>
  </si>
  <si>
    <t>4.4</t>
  </si>
  <si>
    <t>RUFO EM CHAPA DE AÇO GALVANIZADO NÚMERO 24, CORTE DE 25 CM, INCLUSO TRANSPORTE VERTICAL. AF_06/2016</t>
  </si>
  <si>
    <t>M</t>
  </si>
  <si>
    <t>4.5</t>
  </si>
  <si>
    <t>CALHA EM CHAPA DE AÇO GALVANIZADO NÚMERO 24, DESENVOLVIMENTO DE 50 CM, INCLUSO TRANSPORTE VERTICAL. AF_06/2016</t>
  </si>
  <si>
    <t>4.6</t>
  </si>
  <si>
    <t>4.7</t>
  </si>
  <si>
    <t>4.8</t>
  </si>
  <si>
    <t>4.9</t>
  </si>
  <si>
    <t>PAREDES</t>
  </si>
  <si>
    <t>5.1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</si>
  <si>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</si>
  <si>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</si>
  <si>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</si>
  <si>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</si>
  <si>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</si>
  <si>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</si>
  <si>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</si>
  <si>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</si>
  <si>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</si>
  <si>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</si>
  <si>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</si>
  <si>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</si>
  <si>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9.1</t>
  </si>
  <si>
    <t>10.1</t>
  </si>
  <si>
    <t>FIO DE COBRE, SOLIDO, CLASSE 1, ISOLACAO EM PVC/A, ANTICHAMA BWF-B, 450/750V, SECAO NOMINAL 2,5 MM2</t>
  </si>
  <si>
    <t>FIO DE COBRE, SOLIDO, CLASSE 1, ISOLACAO EM PVC/A, ANTICHAMA BWF-B, 450/750V, SECAO NOMINAL 1,5 MM2</t>
  </si>
  <si>
    <t>INTERRUPTOR SIMPLES (1 MÓDULO), 10A/250V, INCLUINDO SUPORTE E PLACA - FORNECIMENTO E INSTALAÇÃO. AF_12/2015</t>
  </si>
  <si>
    <t>APLICAÇÃO MANUAL DE PINTURA COM TINTA LÁTEX ACRÍLICA EM PAREDES, DUAS DEMÃOS. AF_06/2014</t>
  </si>
  <si>
    <t>LIMPEZA FINAL DA OBRA</t>
  </si>
  <si>
    <t>ITEM</t>
  </si>
  <si>
    <t>QUANT.</t>
  </si>
  <si>
    <t>TOTAL</t>
  </si>
  <si>
    <t>%</t>
  </si>
  <si>
    <t>PERIODO</t>
  </si>
  <si>
    <t>VALOR</t>
  </si>
  <si>
    <t>1ª MEDIÇÃO</t>
  </si>
  <si>
    <t>2ª MEDIÇÃO</t>
  </si>
  <si>
    <t>TOTAL ACUMULADO</t>
  </si>
  <si>
    <t>COBERTURA</t>
  </si>
  <si>
    <t>INSTALAÇÃO ELÉTRICA</t>
  </si>
  <si>
    <t>APLICAÇÃO E LIXAMENTO DE MASSA LÁTEX EM TETO, UMA DEMÃO. AF_06/2014</t>
  </si>
  <si>
    <t>1.1</t>
  </si>
  <si>
    <t>2.9</t>
  </si>
  <si>
    <t>DESCRIÇÃO DO SERVIÇO</t>
  </si>
  <si>
    <t>UNID.</t>
  </si>
  <si>
    <t>PREÇ.UNIT.</t>
  </si>
  <si>
    <t>3ª MEDIÇÃO</t>
  </si>
  <si>
    <t>CAPTAÇÃO DE ÁGUAS PLUVIAIS</t>
  </si>
  <si>
    <t>REMOCAO DE CALHAS E CONDUTORES DE AGUAS PLUVIAIS</t>
  </si>
  <si>
    <t>TUBO PVC, PL, SERIE R, DN 100 MM, PARA ESGOTO OU AGUAS PLUVIAIS PREDIAL (NBR 5688)</t>
  </si>
  <si>
    <t>CAIXA DE AREIA 40X40X40CM EM ALVENARIA - EXECUÇÃO</t>
  </si>
  <si>
    <t>1.6</t>
  </si>
  <si>
    <t>SUPORTE METALICO PARA CALHA PLUVIAL,  ZINCADO, DOBRADO, DIAMETRO ENTRE 119 E 170 MM, PARA DRENAGEM PREDIAL</t>
  </si>
  <si>
    <t>1.7</t>
  </si>
  <si>
    <t>ABRACADEIRA PVC, PARA CALHA PLUVIAL, DIAMETRO ENTRE 80 E 100 MM, PARA DRENAGEM PREDIAL</t>
  </si>
  <si>
    <t>1.8</t>
  </si>
  <si>
    <t>TUBO PVC, SÉRIE R, ÁGUA PLUVIAL, DN 100 MM, FORNECIDO E INSTALADO EM RAMAL DE ENCAMINHAMENTO. AF_12/2014</t>
  </si>
  <si>
    <t>1.9</t>
  </si>
  <si>
    <t>HASTE METALICA PARA FIXACAO DE CALHA PLUVIAL,  ZINCADA, DOBRADA 90 GRAUS</t>
  </si>
  <si>
    <t>1.10</t>
  </si>
  <si>
    <t>CHUMBAMENTO LINEAR EM CONTRAPISO PARA RAMAIS/DISTRIBUIÇÃO COM DIÂMETROS MAIORES QUE 75 MM. AF_05/2015</t>
  </si>
  <si>
    <t>1.11</t>
  </si>
  <si>
    <t>RALO FOFO SEMIESFERICO, 100 MM, PARA LAJES/ CALHAS</t>
  </si>
  <si>
    <t>ESQUADRIAS</t>
  </si>
  <si>
    <t>DEMOLICAO DE ALVENARIA DE ELEMENTOS CERAMICOS VAZADOS</t>
  </si>
  <si>
    <t>GRANITO PARA BANCADA, POLIDO, TIPO ANDORINHA/ QUARTZ/ CASTELO/ CORUMBA OU OUTROS EQUIVALENTES DA REGIAO, E=  *2,5* CM</t>
  </si>
  <si>
    <t>REMOCAO DE VIDRO COMUM</t>
  </si>
  <si>
    <t>VIDRO TEMPERADO INCOLOR, ESPESSURA 6MM, FORNECIMENTO E INSTALACAO, INCLUSIVE MASSA PARA VEDACAO</t>
  </si>
  <si>
    <t>CAIXILHO FIXO, DE ALUMINIO, PARA VIDRO</t>
  </si>
  <si>
    <t>TELHA POLICARBONATO ALVEOLAR</t>
  </si>
  <si>
    <t>ADUELA / MARCO / BATENTE PARA PORTA DE 80X210CM, FIXAÇÃO COM ARGAMASSA, PADRÃO MÉDIO - FORNECIMENTO E INSTALAÇÃO. AF_08/2015_P</t>
  </si>
  <si>
    <t>2.10</t>
  </si>
  <si>
    <t>JOGO DE FERRAGENS CROMADAS PARA PORTA DE VIDRO TEMPERADO, UMA FOLHA COMPOSTO DE DOBRADICAS SUPERIOR E INFERIOR, TRINCO, FECHADURA, CONTRA FECHADURA COM CAPUCHINHO SEM MOLA E PUXADOR</t>
  </si>
  <si>
    <t>2.11</t>
  </si>
  <si>
    <t>MOLA HIDRAULICA DE PISO PARA PORTA DE VIDRO TEMPERADO</t>
  </si>
  <si>
    <t>2.12</t>
  </si>
  <si>
    <t>VIDRO TEMPERADO INCOLOR, ESPESSURA 10MM, FORNECIMENTO E INSTALACAO, INCLUSIVE MASSA PARA VEDACAO</t>
  </si>
  <si>
    <t>2.13</t>
  </si>
  <si>
    <t>GRADE PANTOGRÁFICA PARA VÃO DE PORTA DE 1,60 X 2,10 M.</t>
  </si>
  <si>
    <t>2.14</t>
  </si>
  <si>
    <t>PUXADOR CENTRAL PARA ESQUADRIA DE ALUMINIO</t>
  </si>
  <si>
    <t>PAR</t>
  </si>
  <si>
    <t>2.15</t>
  </si>
  <si>
    <t>FECHADURA DE EMBUTIR COM CILINDRO, EXTERNA, COMPLETA, ACABAMENTO PADRÃO MÉDIO, INCLUSO EXECUÇÃO DE FURO - FORNECIMENTO E INSTALAÇÃO. AF_08/2015</t>
  </si>
  <si>
    <t>PERFIL MONTANTE, FORMATO C, EM ACO ZINCADO, PARA ESTRUTURA PAREDE DRYWALL, E = 0,5 MM, 48 X 3000 MM (L X C)</t>
  </si>
  <si>
    <t>MASSA DE REJUNTE PRONTA PARA TRATAMENTO DE JUNTAS DE CHAPA DE GESSO PARA DRYWALL, SEM ADICAO DE AGUA</t>
  </si>
  <si>
    <t>PARAFUSO CABECA TROMBETA E PONTA AGULHA (GN55), COMPRIMENTO 55 MM, EM ACO FOSFATIZADO, PARA FIXAR CHAPA DE GESSO EM PERFIL DRYWALL METALICO MAXIMO 0,7 MM</t>
  </si>
  <si>
    <t>CHAPA DE GESSO ACARTONADO, STANDARD (ST), COR BRANCA, E = 12,5 MM, 1200 X 1800 MM (L X C)</t>
  </si>
  <si>
    <t>REJUNTE BRANCO, CIMENTICIO</t>
  </si>
  <si>
    <t>3.6</t>
  </si>
  <si>
    <t>DEMOLICAO DE REVESTIMENTO DE ARGAMASSA DE CAL E AREIA</t>
  </si>
  <si>
    <t>3.7</t>
  </si>
  <si>
    <t>ALVENARIA DE EMBASAMENTO EM TIJOLOS CERAMICOS MACICOS 5X10X20CM, ASSENTADO  COM ARGAMASSA TRACO 1:2:8 (CIMENTO, CAL E AREIA)</t>
  </si>
  <si>
    <t>3.8</t>
  </si>
  <si>
    <t>ALVENARIA DE VEDAÇÃO DE BLOCOS CERÂMICOS FURADOS NA VERTICAL DE 14X19X39CM (ESPESSURA 14CM) DE PAREDES COM ÁREA LÍQUIDA MENOR QUE 6M2 COM VÃOS E ARGAMASSA DE ASSENTAMENTO COM PREPARO MANUAL. AF_06/2014</t>
  </si>
  <si>
    <t>3.9</t>
  </si>
  <si>
    <t>MASSA ÚNICA, PARA RECEBIMENTO DE PINTURA, EM ARGAMASSA TRAÇO 1:2:8, PREPARO MANUAL, APLICADA MANUALMENTE EM FACES INTERNAS DE PAREDES, ESPESSURA DE 20MM, COM EXECUÇÃO DE TALISCAS. AF_06/2014</t>
  </si>
  <si>
    <t>PISOS</t>
  </si>
  <si>
    <t>REMOCAO DE PISO EM PLACAS DE BORRACHA COLADA</t>
  </si>
  <si>
    <t>REMOCAO DE PISO EM CARPETE</t>
  </si>
  <si>
    <t>REVESTIMENTO EM LAMINADO MELAMINICO TEXTURIZADO, ESPESSURA 0,8 MM, FIXADO COM COLA</t>
  </si>
  <si>
    <t>PISO CIMENTADO TRACO 1:3 (CIMENTO E AREIA) ACABAMENTO LISO ESPESSURA 3,5CM, PREPARO MANUAL DA ARGAMASSA</t>
  </si>
  <si>
    <t>REVESTIMENTO CERÂMICO PARA PISO COM PLACAS TIPO GRÊS DE DIMENSÕES 60X60 CM APLICADA EM AMBIENTES DE ÁREA MAIOR QUE 10 M2. AF_06/2014</t>
  </si>
  <si>
    <t>LIMPEZA PISO CERAMICO</t>
  </si>
  <si>
    <t>TAMPA DE CONCRETO ARMADO 60X60X5CM PARA CAIXA</t>
  </si>
  <si>
    <t>CAIXA DE PASSAGEM METALICA DE SOBREPOR COM TAMPA PARAFUSADA, DIMENSOES 15 X 15 X 10 CM</t>
  </si>
  <si>
    <t>JUNTA DE DILATACAO PARA IMPERMEABILIZACAO, COM ASFALTO OXIDADO APLICADO A QUENTE, DIMENSOES 2X2 CM</t>
  </si>
  <si>
    <t>MANTA ASFÁLTICA ALUMINIZADA DE 3 MM COM MALHA DE POLIETILENO COM UMA FACE COM ALUMINIO "NO CRACK"  COM COLOCAÇÃO</t>
  </si>
  <si>
    <t>5.2</t>
  </si>
  <si>
    <t>5.3</t>
  </si>
  <si>
    <t>BARROTEAMENTO PARA FORRO, COM PECAS DE MADEIRA 2,5X10CM, ESPACADAS DE 50CM</t>
  </si>
  <si>
    <t>5.4</t>
  </si>
  <si>
    <t>FORRO DE GESSO EM PLACAS 60X60CM, ESPESSURA 1,2CM, INCLUSIVE FIXACAO COM ARAME</t>
  </si>
  <si>
    <t>SUPORTE PARAFUSADO COM PLACA DE ENCAIXE 4" X 2" ALTO (2,00 M DO PISO) PARA PONTO ELÉTRICO - FORNECIMENTO E INSTALAÇÃO. AF_12/2015</t>
  </si>
  <si>
    <t>PONTO DE TOMADA RESIDENCIAL INCLUINDO TOMADA 20A/250V, CAIXA ELÉTRICA, ELETRODUTO, CABO, RASGO, QUEBRA E CHUMBAMENTO. AF_01/2016</t>
  </si>
  <si>
    <t>INTERRUPTOR SIMPLES (1 MÓDULO), 10A/250V, SEM SUPORTE E SEM PLACA - FORNECIMENTO E INSTALAÇÃO. AF_12/2015</t>
  </si>
  <si>
    <t>6.4</t>
  </si>
  <si>
    <t>LUMINARIA TIPO CALHA, DE SOBREPOR, COM REATOR DE PARTIDA RAPIDA E LAMPADA FLUORESCENTE 2X40W, COMPLETA, FORNECIMENTO E INSTALACAO</t>
  </si>
  <si>
    <t>6.5</t>
  </si>
  <si>
    <t>ELETRODUTO PVC FLEXIVEL CORRUGADO, COR AMARELA, DE 25 MM</t>
  </si>
  <si>
    <t>6.6</t>
  </si>
  <si>
    <t>6.7</t>
  </si>
  <si>
    <t>CISTERNA</t>
  </si>
  <si>
    <t>CARGA MANUAL DE ENTULHO EM CAMINHAO BASCULANTE 6 M3</t>
  </si>
  <si>
    <t>TRANSPORTE DE ENTULHO COM CAMINHAO BASCULANTE 6 M3, RODOVIA PAVIMENTADA, DMT 0,5 A 1,0 KM</t>
  </si>
  <si>
    <t>REATERRO INTERNO (EDIFICACOES) COMPACTADO MANUALMENTE</t>
  </si>
  <si>
    <t>LASTRO DE CONCRETO, E = 5 CM, PREPARO MECÂNICO, INCLUSOS LANÇAMENTO E ADENSAMENTO. AF_07_2016</t>
  </si>
  <si>
    <t>PISO CIMENTADO E=1,5CM C/ARGAMASSA 1:3 CIMENTO AREIA ALISADO COLHER   SOBRE BASE EXISTENTE E ARGAMASSA EM PREPARO MECANIZADO</t>
  </si>
  <si>
    <t>7.8</t>
  </si>
  <si>
    <t>7.9</t>
  </si>
  <si>
    <t>APLICAÇÃO DE FUNDO SELADOR LÁTEX PVA EM TETO, UMA DEMÃO. AF_06/2014</t>
  </si>
  <si>
    <t>7.10</t>
  </si>
  <si>
    <t>APLICAÇÃO DE FUNDO SELADOR LÁTEX PVA EM PAREDES, UMA DEMÃO. AF_06/2014</t>
  </si>
  <si>
    <t>7.11</t>
  </si>
  <si>
    <t>7.12</t>
  </si>
  <si>
    <t>APLICAÇÃO E LIXAMENTO DE MASSA LÁTEX EM PAREDES, UMA DEMÃO. AF_06/2014</t>
  </si>
  <si>
    <t>7.13</t>
  </si>
  <si>
    <t>APLICAÇÃO MANUAL DE PINTURA COM TINTA LÁTEX ACRÍLICA EM TETO, DUAS DEMÃOS. AF_06/2014</t>
  </si>
  <si>
    <t>7.14</t>
  </si>
  <si>
    <t>7.15</t>
  </si>
  <si>
    <t>PORTA DE FERRO TIPO VENEZIANA, DE ABRIR, SEM BANDEIRA SEM FERRAGENS</t>
  </si>
  <si>
    <t>7.16</t>
  </si>
  <si>
    <t>7.17</t>
  </si>
  <si>
    <t>MOTOBOMBA AUTOESCORVANTE MOTOR ELETRICO TRIFASICO 7,4HP BOCA DIAMETRO DE SUCCAO X RECLAQUE: 2"X2", HM/ Q = 10 M / 73,5 M3/H A 28 M / 8,2 M3 /H</t>
  </si>
  <si>
    <t>7.18</t>
  </si>
  <si>
    <t>TOMADA ALTA DE EMBUTIR (1 MÓDULO), 2P+T 20 A, INCLUINDO SUPORTE E PLACA - FORNECIMENTO E INSTALAÇÃO. AF_12/2015</t>
  </si>
  <si>
    <t>7.19</t>
  </si>
  <si>
    <t>7.20</t>
  </si>
  <si>
    <t>7.21</t>
  </si>
  <si>
    <t>ELETRODUTO EM ACO GALVANIZADO ELETROLITICO, LEVE, DIAMETRO 3/4", PAREDE DE 0,90 MM</t>
  </si>
  <si>
    <t>CALÇADAS INTERNAS</t>
  </si>
  <si>
    <t>ATERRO MANUAL DE VALAS COM SOLO ARGILO-ARENOSO E COMPACTAÇÃO MECANIZADA. AF_05/2016</t>
  </si>
  <si>
    <t>ATERRO COM AREIA COM ADENSAMENTO HIDRAULICO</t>
  </si>
  <si>
    <t>8.3</t>
  </si>
  <si>
    <t>BLOQUETE/PISO INTERTRAVADO DE CONCRETO - MODELO RETANGULAR/TIJOLINHO/PAVER/HOLANDES/PARALELEPIPEDO, 20 CM X 10 CM, E = 6 CM, RESISTENCIA DE 35 MPA (NBR 9781), COLORIDO</t>
  </si>
  <si>
    <t>8.4</t>
  </si>
  <si>
    <t>GRELHA DE CONCRETO DE PRE-MOLDADA *15 X 75 X 52* CM (A X C X L)</t>
  </si>
  <si>
    <t>PREVENÇÃO CONTRA INCÊNDIO E PÂNICO</t>
  </si>
  <si>
    <t>BARRA ANTIPANICO DUPLA, PARA PORTA DE VIDRO, COR CINZA</t>
  </si>
  <si>
    <t>9.2</t>
  </si>
  <si>
    <t>LAMPADA LED TUBULAR BIVOLT 9/10 W, BASE G13</t>
  </si>
  <si>
    <t>9.3</t>
  </si>
  <si>
    <t xml:space="preserve">BLOCO AUTÔNOMO COM BATERIA - LUMINÁRIA 2X55 W  </t>
  </si>
  <si>
    <t>9.4</t>
  </si>
  <si>
    <t>PLACAS DE SINALIZAÇÃO - PLACAS FOTOLUMINESCENTE</t>
  </si>
  <si>
    <t>9.4.1</t>
  </si>
  <si>
    <t>E5 179</t>
  </si>
  <si>
    <t>9.4.2</t>
  </si>
  <si>
    <t>E5 224</t>
  </si>
  <si>
    <t>9.4.3</t>
  </si>
  <si>
    <t>S2-D 126 X 63</t>
  </si>
  <si>
    <t>9.4.4</t>
  </si>
  <si>
    <t>S2-E 126 X 63</t>
  </si>
  <si>
    <t>9.4.5</t>
  </si>
  <si>
    <t>S3 380 X 190</t>
  </si>
  <si>
    <t>9.4.6</t>
  </si>
  <si>
    <t>S9 380X 190</t>
  </si>
  <si>
    <t>9.4.7</t>
  </si>
  <si>
    <t>S12 126 X 63</t>
  </si>
  <si>
    <t>9.4.8</t>
  </si>
  <si>
    <t>S12 190 X 95</t>
  </si>
  <si>
    <t>9.4.9</t>
  </si>
  <si>
    <t>S12 380 X 190</t>
  </si>
  <si>
    <t>9.4.10</t>
  </si>
  <si>
    <t>S14 190 X 95</t>
  </si>
  <si>
    <t>9.4.11</t>
  </si>
  <si>
    <t>S16 252 X 126</t>
  </si>
  <si>
    <t>9.4.12</t>
  </si>
  <si>
    <t xml:space="preserve">S16 960 X 480 </t>
  </si>
  <si>
    <t>9.5</t>
  </si>
  <si>
    <t>MANGUEIRA TIPO II D38 15 M</t>
  </si>
  <si>
    <t>9.6</t>
  </si>
  <si>
    <t>MANGUEIRA TIPO II D38 20 M</t>
  </si>
  <si>
    <t>9.7</t>
  </si>
  <si>
    <t>ESGUICHO SÓLIDO D38 JATO SÓLIDO</t>
  </si>
  <si>
    <t>9.8</t>
  </si>
  <si>
    <t>ADAPTADOR STORZ D 2 1/2" X 1 1/2"</t>
  </si>
  <si>
    <t>LIMPEZA</t>
  </si>
  <si>
    <t>REFORMA</t>
  </si>
  <si>
    <t>SERVIÇOS</t>
  </si>
  <si>
    <t>CONFERIR A PLANILHA</t>
  </si>
  <si>
    <t xml:space="preserve">DATAR CARIMBAR E ASSINAR - USAR PAPEL TIMBRADO DA EMPRESA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</si>
</sst>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/>
    <xf numFmtId="164" fontId="0" fillId="0" borderId="3" xfId="0" applyNumberFormat="1" applyBorder="1"/>
    <xf numFmtId="0" fontId="0" fillId="0" borderId="5" xfId="0" applyBorder="1"/>
    <xf numFmtId="164" fontId="0" fillId="0" borderId="6" xfId="0" applyNumberFormat="1" applyBorder="1"/>
    <xf numFmtId="10" fontId="0" fillId="0" borderId="0" xfId="0" applyNumberFormat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/>
    <xf numFmtId="10" fontId="0" fillId="2" borderId="1" xfId="0" applyNumberFormat="1" applyFill="1" applyBorder="1" applyAlignment="1">
      <alignment horizontal="center"/>
    </xf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 applyAlignment="1">
      <alignment horizontal="center"/>
    </xf>
    <xf numFmtId="0" fontId="0" fillId="0" borderId="2" xfId="0" applyBorder="1"/>
    <xf numFmtId="165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5" xfId="0" applyNumberFormat="1" applyBorder="1"/>
    <xf numFmtId="10" fontId="0" fillId="0" borderId="5" xfId="0" applyNumberFormat="1" applyBorder="1" applyAlignment="1">
      <alignment horizontal="center"/>
    </xf>
    <xf numFmtId="10" fontId="0" fillId="0" borderId="5" xfId="0" applyNumberFormat="1" applyBorder="1"/>
    <xf numFmtId="0" fontId="0" fillId="0" borderId="1" xfId="0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39" fontId="0" fillId="0" borderId="2" xfId="0" applyNumberFormat="1" applyBorder="1"/>
    <xf numFmtId="10" fontId="0" fillId="0" borderId="0" xfId="0" applyNumberFormat="1"/>
    <xf numFmtId="4" fontId="2" fillId="4" borderId="1" xfId="0" applyNumberFormat="1" applyFont="1" applyFill="1" applyBorder="1" applyProtection="1">
      <protection locked="0"/>
    </xf>
    <xf numFmtId="0" fontId="0" fillId="5" borderId="2" xfId="0" applyFill="1" applyBorder="1"/>
    <xf numFmtId="39" fontId="0" fillId="5" borderId="2" xfId="0" applyNumberFormat="1" applyFill="1" applyBorder="1"/>
    <xf numFmtId="10" fontId="0" fillId="5" borderId="1" xfId="0" applyNumberFormat="1" applyFill="1" applyBorder="1" applyAlignment="1">
      <alignment horizontal="center"/>
    </xf>
    <xf numFmtId="10" fontId="0" fillId="5" borderId="1" xfId="0" applyNumberFormat="1" applyFill="1" applyBorder="1"/>
    <xf numFmtId="164" fontId="0" fillId="5" borderId="1" xfId="0" applyNumberFormat="1" applyFill="1" applyBorder="1"/>
    <xf numFmtId="164" fontId="0" fillId="5" borderId="3" xfId="0" applyNumberFormat="1" applyFill="1" applyBorder="1"/>
    <xf numFmtId="0" fontId="0" fillId="5" borderId="1" xfId="0" applyFill="1" applyBorder="1"/>
    <xf numFmtId="0" fontId="2" fillId="4" borderId="1" xfId="0" applyFont="1" applyFill="1" applyBorder="1" applyAlignment="1" applyProtection="1">
      <alignment horizontal="justify" vertical="top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39" fontId="2" fillId="2" borderId="3" xfId="0" applyNumberFormat="1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4" fontId="0" fillId="2" borderId="1" xfId="0" applyNumberFormat="1" applyFont="1" applyFill="1" applyBorder="1"/>
    <xf numFmtId="0" fontId="0" fillId="2" borderId="13" xfId="0" applyFont="1" applyFill="1" applyBorder="1" applyAlignment="1">
      <alignment horizontal="center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4" fontId="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 applyProtection="1">
      <alignment horizontal="justify" vertical="top" wrapText="1"/>
      <protection locked="0"/>
    </xf>
    <xf numFmtId="0" fontId="3" fillId="7" borderId="11" xfId="0" applyFont="1" applyFill="1" applyBorder="1" applyAlignment="1" applyProtection="1">
      <alignment horizontal="center" wrapText="1"/>
      <protection locked="0"/>
    </xf>
    <xf numFmtId="4" fontId="3" fillId="7" borderId="11" xfId="0" applyNumberFormat="1" applyFont="1" applyFill="1" applyBorder="1" applyProtection="1">
      <protection locked="0"/>
    </xf>
    <xf numFmtId="39" fontId="3" fillId="7" borderId="11" xfId="0" applyNumberFormat="1" applyFont="1" applyFill="1" applyBorder="1"/>
    <xf numFmtId="39" fontId="3" fillId="7" borderId="12" xfId="0" applyNumberFormat="1" applyFont="1" applyFill="1" applyBorder="1"/>
    <xf numFmtId="0" fontId="1" fillId="6" borderId="2" xfId="0" applyFont="1" applyFill="1" applyBorder="1" applyAlignment="1">
      <alignment horizontal="center"/>
    </xf>
    <xf numFmtId="0" fontId="3" fillId="7" borderId="1" xfId="0" applyFont="1" applyFill="1" applyBorder="1" applyAlignment="1" applyProtection="1">
      <alignment horizontal="justify" vertical="top" wrapText="1"/>
      <protection locked="0"/>
    </xf>
    <xf numFmtId="0" fontId="3" fillId="7" borderId="1" xfId="0" applyFont="1" applyFill="1" applyBorder="1" applyAlignment="1" applyProtection="1">
      <alignment horizontal="center" wrapText="1"/>
      <protection locked="0"/>
    </xf>
    <xf numFmtId="4" fontId="3" fillId="7" borderId="1" xfId="0" applyNumberFormat="1" applyFont="1" applyFill="1" applyBorder="1" applyProtection="1">
      <protection locked="0"/>
    </xf>
    <xf numFmtId="39" fontId="3" fillId="6" borderId="3" xfId="0" applyNumberFormat="1" applyFont="1" applyFill="1" applyBorder="1"/>
    <xf numFmtId="39" fontId="3" fillId="7" borderId="3" xfId="0" applyNumberFormat="1" applyFont="1" applyFill="1" applyBorder="1"/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4" fontId="1" fillId="6" borderId="1" xfId="0" applyNumberFormat="1" applyFont="1" applyFill="1" applyBorder="1"/>
    <xf numFmtId="164" fontId="1" fillId="6" borderId="3" xfId="0" applyNumberFormat="1" applyFont="1" applyFill="1" applyBorder="1"/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wrapText="1"/>
    </xf>
    <xf numFmtId="0" fontId="0" fillId="2" borderId="17" xfId="0" applyFont="1" applyFill="1" applyBorder="1"/>
    <xf numFmtId="4" fontId="0" fillId="2" borderId="17" xfId="0" applyNumberFormat="1" applyFont="1" applyFill="1" applyBorder="1"/>
    <xf numFmtId="0" fontId="0" fillId="0" borderId="13" xfId="0" applyBorder="1" applyAlignment="1">
      <alignment horizontal="center"/>
    </xf>
    <xf numFmtId="0" fontId="0" fillId="0" borderId="14" xfId="0" applyBorder="1"/>
    <xf numFmtId="4" fontId="0" fillId="0" borderId="14" xfId="0" applyNumberFormat="1" applyBorder="1"/>
    <xf numFmtId="164" fontId="0" fillId="0" borderId="15" xfId="0" applyNumberFormat="1" applyBorder="1"/>
    <xf numFmtId="0" fontId="1" fillId="0" borderId="14" xfId="0" applyFont="1" applyBorder="1" applyAlignment="1">
      <alignment wrapText="1"/>
    </xf>
    <xf numFmtId="39" fontId="2" fillId="0" borderId="18" xfId="0" applyNumberFormat="1" applyFont="1" applyBorder="1"/>
    <xf numFmtId="39" fontId="2" fillId="0" borderId="19" xfId="0" applyNumberFormat="1" applyFont="1" applyBorder="1"/>
    <xf numFmtId="39" fontId="3" fillId="3" borderId="18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2" xfId="0" applyFill="1" applyBorder="1" applyAlignment="1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8"/>
  <sheetViews>
    <sheetView workbookViewId="0">
      <selection activeCell="C36" sqref="C36"/>
    </sheetView>
  </sheetViews>
  <sheetFormatPr defaultRowHeight="15" x14ac:dyDescent="0.25"/>
  <cols>
    <col min="2" max="2" width="9.140625" style="76"/>
    <col min="3" max="3" width="38.42578125" customWidth="1"/>
    <col min="4" max="4" width="12.42578125" style="4" customWidth="1"/>
    <col min="5" max="5" width="9.140625" style="9"/>
    <col min="7" max="7" width="11.7109375" bestFit="1" customWidth="1"/>
    <col min="8" max="8" width="10.140625" bestFit="1" customWidth="1"/>
    <col min="9" max="9" width="12.7109375" bestFit="1" customWidth="1"/>
    <col min="10" max="10" width="13.28515625" bestFit="1" customWidth="1"/>
    <col min="11" max="11" width="12.7109375" bestFit="1" customWidth="1"/>
  </cols>
  <sheetData>
    <row r="2" spans="2:15" ht="15.75" thickBot="1" x14ac:dyDescent="0.3">
      <c r="C2" s="3" t="s">
        <v>224</v>
      </c>
    </row>
    <row r="3" spans="2:15" x14ac:dyDescent="0.25">
      <c r="B3" s="77"/>
      <c r="C3" s="16"/>
      <c r="D3" s="17"/>
      <c r="E3" s="18"/>
      <c r="F3" s="83" t="s">
        <v>61</v>
      </c>
      <c r="G3" s="83"/>
      <c r="H3" s="83" t="s">
        <v>62</v>
      </c>
      <c r="I3" s="84"/>
      <c r="J3" s="83" t="s">
        <v>72</v>
      </c>
      <c r="K3" s="83"/>
    </row>
    <row r="4" spans="2:15" x14ac:dyDescent="0.25">
      <c r="B4" s="78"/>
      <c r="C4" s="5"/>
      <c r="D4" s="10"/>
      <c r="E4" s="11"/>
      <c r="F4" s="82" t="s">
        <v>59</v>
      </c>
      <c r="G4" s="82"/>
      <c r="H4" s="82" t="s">
        <v>59</v>
      </c>
      <c r="I4" s="85"/>
      <c r="J4" s="82" t="s">
        <v>59</v>
      </c>
      <c r="K4" s="82"/>
    </row>
    <row r="5" spans="2:15" x14ac:dyDescent="0.25">
      <c r="B5" s="78"/>
      <c r="C5" s="5"/>
      <c r="D5" s="10"/>
      <c r="E5" s="11"/>
      <c r="F5" s="12"/>
      <c r="G5" s="12"/>
      <c r="H5" s="12"/>
      <c r="I5" s="20"/>
      <c r="J5" s="12"/>
      <c r="K5" s="12"/>
    </row>
    <row r="6" spans="2:15" x14ac:dyDescent="0.25">
      <c r="B6" s="78" t="s">
        <v>55</v>
      </c>
      <c r="C6" s="5" t="s">
        <v>225</v>
      </c>
      <c r="D6" s="10"/>
      <c r="E6" s="11" t="s">
        <v>58</v>
      </c>
      <c r="F6" s="13" t="s">
        <v>58</v>
      </c>
      <c r="G6" s="13" t="s">
        <v>60</v>
      </c>
      <c r="H6" s="13" t="s">
        <v>58</v>
      </c>
      <c r="I6" s="21" t="s">
        <v>60</v>
      </c>
      <c r="J6" s="25" t="s">
        <v>58</v>
      </c>
      <c r="K6" s="25" t="s">
        <v>60</v>
      </c>
    </row>
    <row r="7" spans="2:15" x14ac:dyDescent="0.25">
      <c r="B7" s="79">
        <f>PLANILHA!B7</f>
        <v>1</v>
      </c>
      <c r="C7" s="30" t="str">
        <f>PLANILHA!C7</f>
        <v>CAPTAÇÃO DE ÁGUAS PLUVIAIS</v>
      </c>
      <c r="D7" s="31">
        <f>PLANILHA!G7</f>
        <v>0</v>
      </c>
      <c r="E7" s="32" t="e">
        <f t="shared" ref="E7:E16" si="0">D7/$D$17</f>
        <v>#DIV/0!</v>
      </c>
      <c r="F7" s="33"/>
      <c r="G7" s="34">
        <f>F7*$D7</f>
        <v>0</v>
      </c>
      <c r="H7" s="33"/>
      <c r="I7" s="35">
        <f>H7*$D7</f>
        <v>0</v>
      </c>
      <c r="J7" s="33"/>
      <c r="K7" s="34">
        <f>J7*$D7</f>
        <v>0</v>
      </c>
      <c r="O7" s="28">
        <f>F7+H7+J7</f>
        <v>0</v>
      </c>
    </row>
    <row r="8" spans="2:15" x14ac:dyDescent="0.25">
      <c r="B8" s="78">
        <f>PLANILHA!B19</f>
        <v>2</v>
      </c>
      <c r="C8" s="19" t="str">
        <f>PLANILHA!C19</f>
        <v>ESQUADRIAS</v>
      </c>
      <c r="D8" s="27">
        <f>PLANILHA!G19</f>
        <v>0</v>
      </c>
      <c r="E8" s="15" t="e">
        <f t="shared" si="0"/>
        <v>#DIV/0!</v>
      </c>
      <c r="F8" s="14"/>
      <c r="G8" s="10">
        <f t="shared" ref="G8:G16" si="1">F8*$D8</f>
        <v>0</v>
      </c>
      <c r="H8" s="14"/>
      <c r="I8" s="6">
        <f t="shared" ref="I8:I16" si="2">H8*$D8</f>
        <v>0</v>
      </c>
      <c r="J8" s="14"/>
      <c r="K8" s="10">
        <f t="shared" ref="K8:K16" si="3">J8*$D8</f>
        <v>0</v>
      </c>
      <c r="O8" s="28">
        <f t="shared" ref="O8:O16" si="4">F8+H8+J8</f>
        <v>0</v>
      </c>
    </row>
    <row r="9" spans="2:15" x14ac:dyDescent="0.25">
      <c r="B9" s="79">
        <f>PLANILHA!B35</f>
        <v>3</v>
      </c>
      <c r="C9" s="30" t="str">
        <f>PLANILHA!C35</f>
        <v>PAREDES</v>
      </c>
      <c r="D9" s="31">
        <f>PLANILHA!G35</f>
        <v>0</v>
      </c>
      <c r="E9" s="32" t="e">
        <f t="shared" si="0"/>
        <v>#DIV/0!</v>
      </c>
      <c r="F9" s="33"/>
      <c r="G9" s="34">
        <f t="shared" si="1"/>
        <v>0</v>
      </c>
      <c r="H9" s="33"/>
      <c r="I9" s="35">
        <f t="shared" si="2"/>
        <v>0</v>
      </c>
      <c r="J9" s="33"/>
      <c r="K9" s="34">
        <f t="shared" si="3"/>
        <v>0</v>
      </c>
      <c r="O9" s="28">
        <f t="shared" si="4"/>
        <v>0</v>
      </c>
    </row>
    <row r="10" spans="2:15" x14ac:dyDescent="0.25">
      <c r="B10" s="78">
        <f>PLANILHA!B45</f>
        <v>4</v>
      </c>
      <c r="C10" s="19" t="str">
        <f>PLANILHA!C45</f>
        <v>PISOS</v>
      </c>
      <c r="D10" s="27">
        <f>PLANILHA!G45</f>
        <v>0</v>
      </c>
      <c r="E10" s="15" t="e">
        <f t="shared" si="0"/>
        <v>#DIV/0!</v>
      </c>
      <c r="F10" s="14"/>
      <c r="G10" s="10">
        <f t="shared" si="1"/>
        <v>0</v>
      </c>
      <c r="H10" s="14"/>
      <c r="I10" s="6">
        <f t="shared" si="2"/>
        <v>0</v>
      </c>
      <c r="J10" s="14"/>
      <c r="K10" s="10">
        <f t="shared" si="3"/>
        <v>0</v>
      </c>
      <c r="O10" s="28">
        <f t="shared" si="4"/>
        <v>0</v>
      </c>
    </row>
    <row r="11" spans="2:15" x14ac:dyDescent="0.25">
      <c r="B11" s="79">
        <f>PLANILHA!B55</f>
        <v>5</v>
      </c>
      <c r="C11" s="30" t="str">
        <f>PLANILHA!C55</f>
        <v>COBERTURA</v>
      </c>
      <c r="D11" s="31">
        <f>PLANILHA!G55</f>
        <v>0</v>
      </c>
      <c r="E11" s="32" t="e">
        <f t="shared" si="0"/>
        <v>#DIV/0!</v>
      </c>
      <c r="F11" s="33"/>
      <c r="G11" s="34">
        <f t="shared" si="1"/>
        <v>0</v>
      </c>
      <c r="H11" s="33"/>
      <c r="I11" s="35">
        <f t="shared" si="2"/>
        <v>0</v>
      </c>
      <c r="J11" s="33"/>
      <c r="K11" s="34">
        <f t="shared" si="3"/>
        <v>0</v>
      </c>
      <c r="O11" s="28">
        <f t="shared" si="4"/>
        <v>0</v>
      </c>
    </row>
    <row r="12" spans="2:15" x14ac:dyDescent="0.25">
      <c r="B12" s="78">
        <f>PLANILHA!B60</f>
        <v>6</v>
      </c>
      <c r="C12" s="19" t="str">
        <f>PLANILHA!C60</f>
        <v>INSTALAÇÃO ELÉTRICA</v>
      </c>
      <c r="D12" s="27">
        <f>PLANILHA!G60</f>
        <v>0</v>
      </c>
      <c r="E12" s="15" t="e">
        <f t="shared" si="0"/>
        <v>#DIV/0!</v>
      </c>
      <c r="F12" s="14"/>
      <c r="G12" s="10">
        <f t="shared" si="1"/>
        <v>0</v>
      </c>
      <c r="H12" s="14"/>
      <c r="I12" s="6">
        <f t="shared" si="2"/>
        <v>0</v>
      </c>
      <c r="J12" s="14"/>
      <c r="K12" s="10">
        <f t="shared" si="3"/>
        <v>0</v>
      </c>
      <c r="O12" s="28">
        <f t="shared" si="4"/>
        <v>0</v>
      </c>
    </row>
    <row r="13" spans="2:15" x14ac:dyDescent="0.25">
      <c r="B13" s="79">
        <f>PLANILHA!B68</f>
        <v>7</v>
      </c>
      <c r="C13" s="30" t="str">
        <f>PLANILHA!C68</f>
        <v>CISTERNA</v>
      </c>
      <c r="D13" s="31">
        <f>PLANILHA!G68</f>
        <v>0</v>
      </c>
      <c r="E13" s="32" t="e">
        <f t="shared" si="0"/>
        <v>#DIV/0!</v>
      </c>
      <c r="F13" s="33"/>
      <c r="G13" s="34">
        <f t="shared" si="1"/>
        <v>0</v>
      </c>
      <c r="H13" s="33"/>
      <c r="I13" s="35">
        <f t="shared" si="2"/>
        <v>0</v>
      </c>
      <c r="J13" s="33"/>
      <c r="K13" s="34">
        <f t="shared" si="3"/>
        <v>0</v>
      </c>
      <c r="O13" s="28">
        <f t="shared" si="4"/>
        <v>0</v>
      </c>
    </row>
    <row r="14" spans="2:15" x14ac:dyDescent="0.25">
      <c r="B14" s="78">
        <f>PLANILHA!B90</f>
        <v>8</v>
      </c>
      <c r="C14" s="19" t="str">
        <f>PLANILHA!C90</f>
        <v>CALÇADAS INTERNAS</v>
      </c>
      <c r="D14" s="27">
        <f>PLANILHA!G90</f>
        <v>0</v>
      </c>
      <c r="E14" s="15" t="e">
        <f t="shared" si="0"/>
        <v>#DIV/0!</v>
      </c>
      <c r="F14" s="14"/>
      <c r="G14" s="10">
        <f t="shared" si="1"/>
        <v>0</v>
      </c>
      <c r="H14" s="14"/>
      <c r="I14" s="6">
        <f t="shared" si="2"/>
        <v>0</v>
      </c>
      <c r="J14" s="14"/>
      <c r="K14" s="10">
        <f t="shared" si="3"/>
        <v>0</v>
      </c>
      <c r="O14" s="28">
        <f t="shared" si="4"/>
        <v>0</v>
      </c>
    </row>
    <row r="15" spans="2:15" x14ac:dyDescent="0.25">
      <c r="B15" s="79">
        <f>PLANILHA!B95</f>
        <v>9</v>
      </c>
      <c r="C15" s="81" t="str">
        <f>PLANILHA!C95</f>
        <v>PREVENÇÃO CONTRA INCÊNDIO E PÂNICO</v>
      </c>
      <c r="D15" s="31">
        <f>PLANILHA!G95</f>
        <v>0</v>
      </c>
      <c r="E15" s="32" t="e">
        <f t="shared" si="0"/>
        <v>#DIV/0!</v>
      </c>
      <c r="F15" s="33"/>
      <c r="G15" s="34">
        <f t="shared" si="1"/>
        <v>0</v>
      </c>
      <c r="H15" s="33"/>
      <c r="I15" s="35">
        <f t="shared" si="2"/>
        <v>0</v>
      </c>
      <c r="J15" s="33"/>
      <c r="K15" s="34">
        <f t="shared" si="3"/>
        <v>0</v>
      </c>
      <c r="O15" s="28">
        <f t="shared" si="4"/>
        <v>0</v>
      </c>
    </row>
    <row r="16" spans="2:15" x14ac:dyDescent="0.25">
      <c r="B16" s="78">
        <f>PLANILHA!B116</f>
        <v>10</v>
      </c>
      <c r="C16" s="19" t="str">
        <f>PLANILHA!C116</f>
        <v>LIMPEZA</v>
      </c>
      <c r="D16" s="19">
        <f>PLANILHA!G116</f>
        <v>0</v>
      </c>
      <c r="E16" s="15" t="e">
        <f t="shared" si="0"/>
        <v>#DIV/0!</v>
      </c>
      <c r="F16" s="14"/>
      <c r="G16" s="10">
        <f t="shared" si="1"/>
        <v>0</v>
      </c>
      <c r="H16" s="14"/>
      <c r="I16" s="6">
        <f t="shared" si="2"/>
        <v>0</v>
      </c>
      <c r="J16" s="14"/>
      <c r="K16" s="10">
        <f t="shared" si="3"/>
        <v>0</v>
      </c>
      <c r="O16" s="28">
        <f t="shared" si="4"/>
        <v>0</v>
      </c>
    </row>
    <row r="17" spans="2:11" x14ac:dyDescent="0.25">
      <c r="B17" s="79"/>
      <c r="C17" s="36" t="s">
        <v>57</v>
      </c>
      <c r="D17" s="34">
        <f>SUM(D7:D16)</f>
        <v>0</v>
      </c>
      <c r="E17" s="32" t="e">
        <f>SUM(E7:E16)</f>
        <v>#DIV/0!</v>
      </c>
      <c r="F17" s="33" t="e">
        <f>G17/D17</f>
        <v>#DIV/0!</v>
      </c>
      <c r="G17" s="34">
        <f>SUM(G7:G16)</f>
        <v>0</v>
      </c>
      <c r="H17" s="33" t="e">
        <f>I17/D17</f>
        <v>#DIV/0!</v>
      </c>
      <c r="I17" s="35">
        <f>SUM(I7:I16)</f>
        <v>0</v>
      </c>
      <c r="J17" s="33" t="e">
        <f>K17/D17</f>
        <v>#DIV/0!</v>
      </c>
      <c r="K17" s="34">
        <f>SUM(K7:K16)</f>
        <v>0</v>
      </c>
    </row>
    <row r="18" spans="2:11" ht="15.75" thickBot="1" x14ac:dyDescent="0.3">
      <c r="B18" s="80"/>
      <c r="C18" s="7" t="s">
        <v>63</v>
      </c>
      <c r="D18" s="22"/>
      <c r="E18" s="23"/>
      <c r="F18" s="24" t="e">
        <f>G18/D17</f>
        <v>#DIV/0!</v>
      </c>
      <c r="G18" s="22">
        <f>G17</f>
        <v>0</v>
      </c>
      <c r="H18" s="24" t="e">
        <f>I18/D17</f>
        <v>#DIV/0!</v>
      </c>
      <c r="I18" s="8">
        <f>G18+I17</f>
        <v>0</v>
      </c>
      <c r="J18" s="24" t="e">
        <f>K18/D17</f>
        <v>#DIV/0!</v>
      </c>
      <c r="K18" s="8">
        <f>I18+K17</f>
        <v>0</v>
      </c>
    </row>
  </sheetData>
  <mergeCells count="6">
    <mergeCell ref="J4:K4"/>
    <mergeCell ref="F4:G4"/>
    <mergeCell ref="F3:G3"/>
    <mergeCell ref="H3:I3"/>
    <mergeCell ref="H4:I4"/>
    <mergeCell ref="J3:K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21"/>
  <sheetViews>
    <sheetView tabSelected="1" topLeftCell="A94" zoomScale="85" zoomScaleNormal="85" workbookViewId="0">
      <selection activeCell="C121" sqref="C121"/>
    </sheetView>
  </sheetViews>
  <sheetFormatPr defaultRowHeight="15" x14ac:dyDescent="0.25"/>
  <cols>
    <col min="1" max="1" width="4.42578125" customWidth="1"/>
    <col min="2" max="2" width="6.42578125" style="2" customWidth="1"/>
    <col min="3" max="3" width="84.7109375" style="3" customWidth="1"/>
    <col min="4" max="4" width="6.5703125" customWidth="1"/>
    <col min="5" max="5" width="9.140625" style="1"/>
    <col min="6" max="6" width="11.85546875" customWidth="1"/>
    <col min="7" max="7" width="16.5703125" style="4" customWidth="1"/>
  </cols>
  <sheetData>
    <row r="4" spans="2:7" x14ac:dyDescent="0.25">
      <c r="C4" s="3" t="s">
        <v>224</v>
      </c>
    </row>
    <row r="5" spans="2:7" ht="15.75" thickBot="1" x14ac:dyDescent="0.3"/>
    <row r="6" spans="2:7" ht="15.75" thickBot="1" x14ac:dyDescent="0.3">
      <c r="B6" s="43" t="s">
        <v>55</v>
      </c>
      <c r="C6" s="44" t="s">
        <v>69</v>
      </c>
      <c r="D6" s="44" t="s">
        <v>70</v>
      </c>
      <c r="E6" s="45" t="s">
        <v>56</v>
      </c>
      <c r="F6" s="46" t="s">
        <v>71</v>
      </c>
      <c r="G6" s="47" t="s">
        <v>57</v>
      </c>
    </row>
    <row r="7" spans="2:7" x14ac:dyDescent="0.25">
      <c r="B7" s="48">
        <v>1</v>
      </c>
      <c r="C7" s="49" t="s">
        <v>73</v>
      </c>
      <c r="D7" s="50"/>
      <c r="E7" s="51"/>
      <c r="F7" s="52"/>
      <c r="G7" s="53">
        <f>SUM(G8:G18)</f>
        <v>0</v>
      </c>
    </row>
    <row r="8" spans="2:7" x14ac:dyDescent="0.25">
      <c r="B8" s="26" t="s">
        <v>67</v>
      </c>
      <c r="C8" s="37" t="s">
        <v>74</v>
      </c>
      <c r="D8" s="38" t="s">
        <v>27</v>
      </c>
      <c r="E8" s="29">
        <v>74</v>
      </c>
      <c r="F8" s="73"/>
      <c r="G8" s="39">
        <f>E8*F8</f>
        <v>0</v>
      </c>
    </row>
    <row r="9" spans="2:7" ht="22.5" x14ac:dyDescent="0.25">
      <c r="B9" s="26" t="s">
        <v>1</v>
      </c>
      <c r="C9" s="37" t="s">
        <v>29</v>
      </c>
      <c r="D9" s="38" t="s">
        <v>27</v>
      </c>
      <c r="E9" s="29">
        <v>15</v>
      </c>
      <c r="F9" s="74"/>
      <c r="G9" s="39">
        <f t="shared" ref="G9:G18" si="0">E9*F9</f>
        <v>0</v>
      </c>
    </row>
    <row r="10" spans="2:7" ht="22.5" x14ac:dyDescent="0.25">
      <c r="B10" s="26" t="s">
        <v>2</v>
      </c>
      <c r="C10" s="37" t="s">
        <v>26</v>
      </c>
      <c r="D10" s="38" t="s">
        <v>27</v>
      </c>
      <c r="E10" s="29">
        <v>15</v>
      </c>
      <c r="F10" s="74"/>
      <c r="G10" s="39">
        <f t="shared" si="0"/>
        <v>0</v>
      </c>
    </row>
    <row r="11" spans="2:7" x14ac:dyDescent="0.25">
      <c r="B11" s="26" t="s">
        <v>4</v>
      </c>
      <c r="C11" s="37" t="s">
        <v>75</v>
      </c>
      <c r="D11" s="38" t="s">
        <v>27</v>
      </c>
      <c r="E11" s="29">
        <v>20</v>
      </c>
      <c r="F11" s="74"/>
      <c r="G11" s="39">
        <f t="shared" si="0"/>
        <v>0</v>
      </c>
    </row>
    <row r="12" spans="2:7" x14ac:dyDescent="0.25">
      <c r="B12" s="26" t="s">
        <v>6</v>
      </c>
      <c r="C12" s="37" t="s">
        <v>76</v>
      </c>
      <c r="D12" s="38" t="s">
        <v>5</v>
      </c>
      <c r="E12" s="29">
        <v>22</v>
      </c>
      <c r="F12" s="74"/>
      <c r="G12" s="39">
        <f t="shared" si="0"/>
        <v>0</v>
      </c>
    </row>
    <row r="13" spans="2:7" ht="22.5" x14ac:dyDescent="0.25">
      <c r="B13" s="26" t="s">
        <v>77</v>
      </c>
      <c r="C13" s="37" t="s">
        <v>78</v>
      </c>
      <c r="D13" s="38" t="s">
        <v>5</v>
      </c>
      <c r="E13" s="29">
        <v>20</v>
      </c>
      <c r="F13" s="74"/>
      <c r="G13" s="39">
        <f t="shared" si="0"/>
        <v>0</v>
      </c>
    </row>
    <row r="14" spans="2:7" x14ac:dyDescent="0.25">
      <c r="B14" s="26" t="s">
        <v>79</v>
      </c>
      <c r="C14" s="37" t="s">
        <v>80</v>
      </c>
      <c r="D14" s="38" t="s">
        <v>5</v>
      </c>
      <c r="E14" s="29">
        <v>10</v>
      </c>
      <c r="F14" s="74"/>
      <c r="G14" s="39">
        <f t="shared" si="0"/>
        <v>0</v>
      </c>
    </row>
    <row r="15" spans="2:7" ht="22.5" x14ac:dyDescent="0.25">
      <c r="B15" s="26" t="s">
        <v>81</v>
      </c>
      <c r="C15" s="37" t="s">
        <v>82</v>
      </c>
      <c r="D15" s="38" t="s">
        <v>27</v>
      </c>
      <c r="E15" s="29">
        <v>54</v>
      </c>
      <c r="F15" s="74"/>
      <c r="G15" s="39">
        <f t="shared" si="0"/>
        <v>0</v>
      </c>
    </row>
    <row r="16" spans="2:7" x14ac:dyDescent="0.25">
      <c r="B16" s="26" t="s">
        <v>83</v>
      </c>
      <c r="C16" s="37" t="s">
        <v>84</v>
      </c>
      <c r="D16" s="38" t="s">
        <v>5</v>
      </c>
      <c r="E16" s="29">
        <v>10</v>
      </c>
      <c r="F16" s="74"/>
      <c r="G16" s="39">
        <f t="shared" si="0"/>
        <v>0</v>
      </c>
    </row>
    <row r="17" spans="2:7" ht="22.5" x14ac:dyDescent="0.25">
      <c r="B17" s="26" t="s">
        <v>85</v>
      </c>
      <c r="C17" s="37" t="s">
        <v>86</v>
      </c>
      <c r="D17" s="38" t="s">
        <v>27</v>
      </c>
      <c r="E17" s="29">
        <v>25</v>
      </c>
      <c r="F17" s="74"/>
      <c r="G17" s="39">
        <f t="shared" si="0"/>
        <v>0</v>
      </c>
    </row>
    <row r="18" spans="2:7" x14ac:dyDescent="0.25">
      <c r="B18" s="26" t="s">
        <v>87</v>
      </c>
      <c r="C18" s="37" t="s">
        <v>88</v>
      </c>
      <c r="D18" s="38" t="s">
        <v>5</v>
      </c>
      <c r="E18" s="29">
        <v>11</v>
      </c>
      <c r="F18" s="74"/>
      <c r="G18" s="39">
        <f t="shared" si="0"/>
        <v>0</v>
      </c>
    </row>
    <row r="19" spans="2:7" x14ac:dyDescent="0.25">
      <c r="B19" s="54">
        <v>2</v>
      </c>
      <c r="C19" s="55" t="s">
        <v>89</v>
      </c>
      <c r="D19" s="56"/>
      <c r="E19" s="57"/>
      <c r="F19" s="75"/>
      <c r="G19" s="58">
        <f>SUM(G20:G34)</f>
        <v>0</v>
      </c>
    </row>
    <row r="20" spans="2:7" x14ac:dyDescent="0.25">
      <c r="B20" s="26" t="s">
        <v>7</v>
      </c>
      <c r="C20" s="37" t="s">
        <v>90</v>
      </c>
      <c r="D20" s="38" t="s">
        <v>3</v>
      </c>
      <c r="E20" s="29">
        <v>2.2999999999999998</v>
      </c>
      <c r="F20" s="74"/>
      <c r="G20" s="39">
        <f t="shared" ref="G20:G34" si="1">E20*F20</f>
        <v>0</v>
      </c>
    </row>
    <row r="21" spans="2:7" ht="22.5" x14ac:dyDescent="0.25">
      <c r="B21" s="26" t="s">
        <v>8</v>
      </c>
      <c r="C21" s="37" t="s">
        <v>91</v>
      </c>
      <c r="D21" s="38" t="s">
        <v>0</v>
      </c>
      <c r="E21" s="29">
        <v>16.399999999999999</v>
      </c>
      <c r="F21" s="74"/>
      <c r="G21" s="39">
        <f t="shared" si="1"/>
        <v>0</v>
      </c>
    </row>
    <row r="22" spans="2:7" x14ac:dyDescent="0.25">
      <c r="B22" s="26" t="s">
        <v>9</v>
      </c>
      <c r="C22" s="37" t="s">
        <v>92</v>
      </c>
      <c r="D22" s="38" t="s">
        <v>0</v>
      </c>
      <c r="E22" s="29">
        <v>3.7</v>
      </c>
      <c r="F22" s="74"/>
      <c r="G22" s="39">
        <f t="shared" si="1"/>
        <v>0</v>
      </c>
    </row>
    <row r="23" spans="2:7" ht="22.5" x14ac:dyDescent="0.25">
      <c r="B23" s="26" t="s">
        <v>10</v>
      </c>
      <c r="C23" s="37" t="s">
        <v>93</v>
      </c>
      <c r="D23" s="38" t="s">
        <v>0</v>
      </c>
      <c r="E23" s="29">
        <v>3.7</v>
      </c>
      <c r="F23" s="74"/>
      <c r="G23" s="39">
        <f t="shared" si="1"/>
        <v>0</v>
      </c>
    </row>
    <row r="24" spans="2:7" x14ac:dyDescent="0.25">
      <c r="B24" s="26" t="s">
        <v>12</v>
      </c>
      <c r="C24" s="37" t="s">
        <v>94</v>
      </c>
      <c r="D24" s="38" t="s">
        <v>0</v>
      </c>
      <c r="E24" s="29">
        <v>3.7</v>
      </c>
      <c r="F24" s="74"/>
      <c r="G24" s="39">
        <f t="shared" si="1"/>
        <v>0</v>
      </c>
    </row>
    <row r="25" spans="2:7" ht="22.5" x14ac:dyDescent="0.25">
      <c r="B25" s="26" t="s">
        <v>13</v>
      </c>
      <c r="C25" s="37" t="s">
        <v>26</v>
      </c>
      <c r="D25" s="38" t="s">
        <v>27</v>
      </c>
      <c r="E25" s="29">
        <v>65.599999999999994</v>
      </c>
      <c r="F25" s="74"/>
      <c r="G25" s="39">
        <f t="shared" si="1"/>
        <v>0</v>
      </c>
    </row>
    <row r="26" spans="2:7" ht="22.5" x14ac:dyDescent="0.25">
      <c r="B26" s="26" t="s">
        <v>14</v>
      </c>
      <c r="C26" s="37" t="s">
        <v>23</v>
      </c>
      <c r="D26" s="38" t="s">
        <v>0</v>
      </c>
      <c r="E26" s="29">
        <v>65.599999999999994</v>
      </c>
      <c r="F26" s="74"/>
      <c r="G26" s="39">
        <f t="shared" si="1"/>
        <v>0</v>
      </c>
    </row>
    <row r="27" spans="2:7" x14ac:dyDescent="0.25">
      <c r="B27" s="26" t="s">
        <v>15</v>
      </c>
      <c r="C27" s="37" t="s">
        <v>95</v>
      </c>
      <c r="D27" s="38" t="s">
        <v>0</v>
      </c>
      <c r="E27" s="29">
        <v>65.599999999999994</v>
      </c>
      <c r="F27" s="74"/>
      <c r="G27" s="39">
        <f t="shared" si="1"/>
        <v>0</v>
      </c>
    </row>
    <row r="28" spans="2:7" ht="22.5" x14ac:dyDescent="0.25">
      <c r="B28" s="26" t="s">
        <v>68</v>
      </c>
      <c r="C28" s="37" t="s">
        <v>96</v>
      </c>
      <c r="D28" s="38" t="s">
        <v>5</v>
      </c>
      <c r="E28" s="29">
        <v>1</v>
      </c>
      <c r="F28" s="74"/>
      <c r="G28" s="39">
        <f t="shared" si="1"/>
        <v>0</v>
      </c>
    </row>
    <row r="29" spans="2:7" ht="33.75" x14ac:dyDescent="0.25">
      <c r="B29" s="26" t="s">
        <v>97</v>
      </c>
      <c r="C29" s="37" t="s">
        <v>98</v>
      </c>
      <c r="D29" s="38" t="s">
        <v>5</v>
      </c>
      <c r="E29" s="29">
        <v>6</v>
      </c>
      <c r="F29" s="74"/>
      <c r="G29" s="39">
        <f t="shared" si="1"/>
        <v>0</v>
      </c>
    </row>
    <row r="30" spans="2:7" x14ac:dyDescent="0.25">
      <c r="B30" s="26" t="s">
        <v>99</v>
      </c>
      <c r="C30" s="37" t="s">
        <v>100</v>
      </c>
      <c r="D30" s="38" t="s">
        <v>5</v>
      </c>
      <c r="E30" s="29">
        <v>6</v>
      </c>
      <c r="F30" s="74"/>
      <c r="G30" s="39">
        <f t="shared" si="1"/>
        <v>0</v>
      </c>
    </row>
    <row r="31" spans="2:7" ht="22.5" x14ac:dyDescent="0.25">
      <c r="B31" s="26" t="s">
        <v>101</v>
      </c>
      <c r="C31" s="37" t="s">
        <v>102</v>
      </c>
      <c r="D31" s="38" t="s">
        <v>0</v>
      </c>
      <c r="E31" s="29">
        <v>11.97</v>
      </c>
      <c r="F31" s="74"/>
      <c r="G31" s="39">
        <f t="shared" si="1"/>
        <v>0</v>
      </c>
    </row>
    <row r="32" spans="2:7" x14ac:dyDescent="0.25">
      <c r="B32" s="26" t="s">
        <v>103</v>
      </c>
      <c r="C32" s="37" t="s">
        <v>104</v>
      </c>
      <c r="D32" s="38" t="s">
        <v>0</v>
      </c>
      <c r="E32" s="29">
        <v>3.96</v>
      </c>
      <c r="F32" s="74"/>
      <c r="G32" s="39">
        <f t="shared" si="1"/>
        <v>0</v>
      </c>
    </row>
    <row r="33" spans="2:7" x14ac:dyDescent="0.25">
      <c r="B33" s="26" t="s">
        <v>105</v>
      </c>
      <c r="C33" s="37" t="s">
        <v>106</v>
      </c>
      <c r="D33" s="38" t="s">
        <v>107</v>
      </c>
      <c r="E33" s="29">
        <v>1</v>
      </c>
      <c r="F33" s="74"/>
      <c r="G33" s="39">
        <f t="shared" si="1"/>
        <v>0</v>
      </c>
    </row>
    <row r="34" spans="2:7" ht="22.5" x14ac:dyDescent="0.25">
      <c r="B34" s="26" t="s">
        <v>108</v>
      </c>
      <c r="C34" s="37" t="s">
        <v>109</v>
      </c>
      <c r="D34" s="38" t="s">
        <v>5</v>
      </c>
      <c r="E34" s="29">
        <v>4</v>
      </c>
      <c r="F34" s="74"/>
      <c r="G34" s="39">
        <f t="shared" si="1"/>
        <v>0</v>
      </c>
    </row>
    <row r="35" spans="2:7" x14ac:dyDescent="0.25">
      <c r="B35" s="54">
        <v>3</v>
      </c>
      <c r="C35" s="55" t="s">
        <v>34</v>
      </c>
      <c r="D35" s="56"/>
      <c r="E35" s="57"/>
      <c r="F35" s="75"/>
      <c r="G35" s="58">
        <f>SUM(G36:G44)</f>
        <v>0</v>
      </c>
    </row>
    <row r="36" spans="2:7" ht="22.5" x14ac:dyDescent="0.25">
      <c r="B36" s="26" t="s">
        <v>16</v>
      </c>
      <c r="C36" s="37" t="s">
        <v>110</v>
      </c>
      <c r="D36" s="38" t="s">
        <v>27</v>
      </c>
      <c r="E36" s="29">
        <v>40</v>
      </c>
      <c r="F36" s="74"/>
      <c r="G36" s="39">
        <f t="shared" ref="G36:G44" si="2">E36*F36</f>
        <v>0</v>
      </c>
    </row>
    <row r="37" spans="2:7" ht="22.5" x14ac:dyDescent="0.25">
      <c r="B37" s="26" t="s">
        <v>17</v>
      </c>
      <c r="C37" s="37" t="s">
        <v>111</v>
      </c>
      <c r="D37" s="38" t="s">
        <v>11</v>
      </c>
      <c r="E37" s="29">
        <v>5</v>
      </c>
      <c r="F37" s="74"/>
      <c r="G37" s="39">
        <f t="shared" si="2"/>
        <v>0</v>
      </c>
    </row>
    <row r="38" spans="2:7" ht="22.5" x14ac:dyDescent="0.25">
      <c r="B38" s="26" t="s">
        <v>18</v>
      </c>
      <c r="C38" s="37" t="s">
        <v>112</v>
      </c>
      <c r="D38" s="38" t="s">
        <v>5</v>
      </c>
      <c r="E38" s="29">
        <v>120</v>
      </c>
      <c r="F38" s="74"/>
      <c r="G38" s="39">
        <f t="shared" si="2"/>
        <v>0</v>
      </c>
    </row>
    <row r="39" spans="2:7" x14ac:dyDescent="0.25">
      <c r="B39" s="26" t="s">
        <v>19</v>
      </c>
      <c r="C39" s="37" t="s">
        <v>113</v>
      </c>
      <c r="D39" s="38" t="s">
        <v>0</v>
      </c>
      <c r="E39" s="29">
        <v>7.84</v>
      </c>
      <c r="F39" s="74"/>
      <c r="G39" s="39">
        <f t="shared" si="2"/>
        <v>0</v>
      </c>
    </row>
    <row r="40" spans="2:7" x14ac:dyDescent="0.25">
      <c r="B40" s="26" t="s">
        <v>20</v>
      </c>
      <c r="C40" s="37" t="s">
        <v>114</v>
      </c>
      <c r="D40" s="38" t="s">
        <v>11</v>
      </c>
      <c r="E40" s="29">
        <v>5</v>
      </c>
      <c r="F40" s="74"/>
      <c r="G40" s="39">
        <f t="shared" si="2"/>
        <v>0</v>
      </c>
    </row>
    <row r="41" spans="2:7" x14ac:dyDescent="0.25">
      <c r="B41" s="26" t="s">
        <v>115</v>
      </c>
      <c r="C41" s="37" t="s">
        <v>116</v>
      </c>
      <c r="D41" s="38" t="s">
        <v>0</v>
      </c>
      <c r="E41" s="29">
        <v>2.7</v>
      </c>
      <c r="F41" s="74"/>
      <c r="G41" s="39">
        <f t="shared" si="2"/>
        <v>0</v>
      </c>
    </row>
    <row r="42" spans="2:7" ht="22.5" x14ac:dyDescent="0.25">
      <c r="B42" s="26" t="s">
        <v>117</v>
      </c>
      <c r="C42" s="37" t="s">
        <v>118</v>
      </c>
      <c r="D42" s="38" t="s">
        <v>3</v>
      </c>
      <c r="E42" s="29">
        <v>8</v>
      </c>
      <c r="F42" s="74"/>
      <c r="G42" s="39">
        <f t="shared" si="2"/>
        <v>0</v>
      </c>
    </row>
    <row r="43" spans="2:7" ht="33.75" x14ac:dyDescent="0.25">
      <c r="B43" s="26" t="s">
        <v>119</v>
      </c>
      <c r="C43" s="37" t="s">
        <v>120</v>
      </c>
      <c r="D43" s="38" t="s">
        <v>0</v>
      </c>
      <c r="E43" s="29">
        <v>16</v>
      </c>
      <c r="F43" s="74"/>
      <c r="G43" s="39">
        <f t="shared" si="2"/>
        <v>0</v>
      </c>
    </row>
    <row r="44" spans="2:7" ht="33.75" x14ac:dyDescent="0.25">
      <c r="B44" s="26" t="s">
        <v>121</v>
      </c>
      <c r="C44" s="37" t="s">
        <v>122</v>
      </c>
      <c r="D44" s="38" t="s">
        <v>0</v>
      </c>
      <c r="E44" s="29">
        <v>45</v>
      </c>
      <c r="F44" s="74"/>
      <c r="G44" s="39">
        <f t="shared" si="2"/>
        <v>0</v>
      </c>
    </row>
    <row r="45" spans="2:7" x14ac:dyDescent="0.25">
      <c r="B45" s="54">
        <v>4</v>
      </c>
      <c r="C45" s="55" t="s">
        <v>123</v>
      </c>
      <c r="D45" s="56"/>
      <c r="E45" s="57"/>
      <c r="F45" s="75"/>
      <c r="G45" s="59">
        <f>SUM(G46:G54)</f>
        <v>0</v>
      </c>
    </row>
    <row r="46" spans="2:7" x14ac:dyDescent="0.25">
      <c r="B46" s="26" t="s">
        <v>21</v>
      </c>
      <c r="C46" s="37" t="s">
        <v>124</v>
      </c>
      <c r="D46" s="38" t="s">
        <v>0</v>
      </c>
      <c r="E46" s="29">
        <v>50</v>
      </c>
      <c r="F46" s="74"/>
      <c r="G46" s="39">
        <f t="shared" ref="G46:G53" si="3">E46*F46</f>
        <v>0</v>
      </c>
    </row>
    <row r="47" spans="2:7" x14ac:dyDescent="0.25">
      <c r="B47" s="26" t="s">
        <v>22</v>
      </c>
      <c r="C47" s="37" t="s">
        <v>125</v>
      </c>
      <c r="D47" s="38" t="s">
        <v>0</v>
      </c>
      <c r="E47" s="29">
        <v>2</v>
      </c>
      <c r="F47" s="74"/>
      <c r="G47" s="39">
        <f t="shared" si="3"/>
        <v>0</v>
      </c>
    </row>
    <row r="48" spans="2:7" x14ac:dyDescent="0.25">
      <c r="B48" s="26" t="s">
        <v>24</v>
      </c>
      <c r="C48" s="37" t="s">
        <v>126</v>
      </c>
      <c r="D48" s="38" t="s">
        <v>0</v>
      </c>
      <c r="E48" s="29">
        <v>8</v>
      </c>
      <c r="F48" s="74"/>
      <c r="G48" s="39">
        <f t="shared" si="3"/>
        <v>0</v>
      </c>
    </row>
    <row r="49" spans="2:7" ht="22.5" x14ac:dyDescent="0.25">
      <c r="B49" s="26" t="s">
        <v>25</v>
      </c>
      <c r="C49" s="37" t="s">
        <v>127</v>
      </c>
      <c r="D49" s="38" t="s">
        <v>0</v>
      </c>
      <c r="E49" s="29">
        <v>50</v>
      </c>
      <c r="F49" s="74"/>
      <c r="G49" s="39">
        <f t="shared" si="3"/>
        <v>0</v>
      </c>
    </row>
    <row r="50" spans="2:7" ht="22.5" x14ac:dyDescent="0.25">
      <c r="B50" s="26" t="s">
        <v>28</v>
      </c>
      <c r="C50" s="37" t="s">
        <v>128</v>
      </c>
      <c r="D50" s="38" t="s">
        <v>0</v>
      </c>
      <c r="E50" s="29">
        <v>50</v>
      </c>
      <c r="F50" s="74"/>
      <c r="G50" s="39">
        <f t="shared" si="3"/>
        <v>0</v>
      </c>
    </row>
    <row r="51" spans="2:7" x14ac:dyDescent="0.25">
      <c r="B51" s="26" t="s">
        <v>30</v>
      </c>
      <c r="C51" s="37" t="s">
        <v>129</v>
      </c>
      <c r="D51" s="38" t="s">
        <v>0</v>
      </c>
      <c r="E51" s="29">
        <v>50</v>
      </c>
      <c r="F51" s="74"/>
      <c r="G51" s="39">
        <f t="shared" si="3"/>
        <v>0</v>
      </c>
    </row>
    <row r="52" spans="2:7" x14ac:dyDescent="0.25">
      <c r="B52" s="26" t="s">
        <v>31</v>
      </c>
      <c r="C52" s="37" t="s">
        <v>130</v>
      </c>
      <c r="D52" s="38" t="s">
        <v>5</v>
      </c>
      <c r="E52" s="29">
        <v>1</v>
      </c>
      <c r="F52" s="74"/>
      <c r="G52" s="39">
        <f t="shared" si="3"/>
        <v>0</v>
      </c>
    </row>
    <row r="53" spans="2:7" x14ac:dyDescent="0.25">
      <c r="B53" s="26" t="s">
        <v>32</v>
      </c>
      <c r="C53" s="37" t="s">
        <v>131</v>
      </c>
      <c r="D53" s="38" t="s">
        <v>5</v>
      </c>
      <c r="E53" s="29">
        <v>13</v>
      </c>
      <c r="F53" s="74"/>
      <c r="G53" s="39">
        <f t="shared" si="3"/>
        <v>0</v>
      </c>
    </row>
    <row r="54" spans="2:7" ht="22.5" x14ac:dyDescent="0.25">
      <c r="B54" s="26" t="s">
        <v>33</v>
      </c>
      <c r="C54" s="37" t="s">
        <v>132</v>
      </c>
      <c r="D54" s="38" t="s">
        <v>27</v>
      </c>
      <c r="E54" s="29">
        <v>9</v>
      </c>
      <c r="F54" s="74"/>
      <c r="G54" s="39">
        <f t="shared" ref="G54" si="4">E54*F54</f>
        <v>0</v>
      </c>
    </row>
    <row r="55" spans="2:7" x14ac:dyDescent="0.25">
      <c r="B55" s="54">
        <v>5</v>
      </c>
      <c r="C55" s="55" t="s">
        <v>64</v>
      </c>
      <c r="D55" s="56"/>
      <c r="E55" s="57"/>
      <c r="F55" s="75"/>
      <c r="G55" s="58">
        <f>SUM(G56:G59)</f>
        <v>0</v>
      </c>
    </row>
    <row r="56" spans="2:7" ht="22.5" x14ac:dyDescent="0.25">
      <c r="B56" s="26" t="s">
        <v>35</v>
      </c>
      <c r="C56" s="37" t="s">
        <v>133</v>
      </c>
      <c r="D56" s="38" t="s">
        <v>0</v>
      </c>
      <c r="E56" s="29">
        <v>1875</v>
      </c>
      <c r="F56" s="74"/>
      <c r="G56" s="39">
        <f t="shared" ref="G56:G59" si="5">E56*F56</f>
        <v>0</v>
      </c>
    </row>
    <row r="57" spans="2:7" ht="22.5" x14ac:dyDescent="0.25">
      <c r="B57" s="26" t="s">
        <v>134</v>
      </c>
      <c r="C57" s="37" t="s">
        <v>26</v>
      </c>
      <c r="D57" s="38" t="s">
        <v>27</v>
      </c>
      <c r="E57" s="29">
        <v>10</v>
      </c>
      <c r="F57" s="74"/>
      <c r="G57" s="39">
        <f t="shared" si="5"/>
        <v>0</v>
      </c>
    </row>
    <row r="58" spans="2:7" x14ac:dyDescent="0.25">
      <c r="B58" s="26" t="s">
        <v>135</v>
      </c>
      <c r="C58" s="37" t="s">
        <v>136</v>
      </c>
      <c r="D58" s="38" t="s">
        <v>0</v>
      </c>
      <c r="E58" s="29">
        <v>10</v>
      </c>
      <c r="F58" s="74"/>
      <c r="G58" s="39">
        <f t="shared" si="5"/>
        <v>0</v>
      </c>
    </row>
    <row r="59" spans="2:7" x14ac:dyDescent="0.25">
      <c r="B59" s="26" t="s">
        <v>137</v>
      </c>
      <c r="C59" s="37" t="s">
        <v>138</v>
      </c>
      <c r="D59" s="38" t="s">
        <v>0</v>
      </c>
      <c r="E59" s="29">
        <v>20</v>
      </c>
      <c r="F59" s="74"/>
      <c r="G59" s="39">
        <f t="shared" si="5"/>
        <v>0</v>
      </c>
    </row>
    <row r="60" spans="2:7" x14ac:dyDescent="0.25">
      <c r="B60" s="54">
        <v>6</v>
      </c>
      <c r="C60" s="55" t="s">
        <v>65</v>
      </c>
      <c r="D60" s="56"/>
      <c r="E60" s="57"/>
      <c r="F60" s="75"/>
      <c r="G60" s="58">
        <f>SUM(G61:G67)</f>
        <v>0</v>
      </c>
    </row>
    <row r="61" spans="2:7" ht="22.5" x14ac:dyDescent="0.25">
      <c r="B61" s="26" t="s">
        <v>36</v>
      </c>
      <c r="C61" s="37" t="s">
        <v>139</v>
      </c>
      <c r="D61" s="38" t="s">
        <v>5</v>
      </c>
      <c r="E61" s="29">
        <v>2</v>
      </c>
      <c r="F61" s="74"/>
      <c r="G61" s="39">
        <f t="shared" ref="G61:G67" si="6">E61*F61</f>
        <v>0</v>
      </c>
    </row>
    <row r="62" spans="2:7" ht="22.5" x14ac:dyDescent="0.25">
      <c r="B62" s="26" t="s">
        <v>37</v>
      </c>
      <c r="C62" s="37" t="s">
        <v>140</v>
      </c>
      <c r="D62" s="38" t="s">
        <v>5</v>
      </c>
      <c r="E62" s="29">
        <v>2</v>
      </c>
      <c r="F62" s="74"/>
      <c r="G62" s="39">
        <f t="shared" si="6"/>
        <v>0</v>
      </c>
    </row>
    <row r="63" spans="2:7" ht="22.5" x14ac:dyDescent="0.25">
      <c r="B63" s="26" t="s">
        <v>38</v>
      </c>
      <c r="C63" s="37" t="s">
        <v>141</v>
      </c>
      <c r="D63" s="38" t="s">
        <v>5</v>
      </c>
      <c r="E63" s="29">
        <v>1</v>
      </c>
      <c r="F63" s="74"/>
      <c r="G63" s="39">
        <f t="shared" si="6"/>
        <v>0</v>
      </c>
    </row>
    <row r="64" spans="2:7" ht="22.5" x14ac:dyDescent="0.25">
      <c r="B64" s="26" t="s">
        <v>142</v>
      </c>
      <c r="C64" s="37" t="s">
        <v>143</v>
      </c>
      <c r="D64" s="38" t="s">
        <v>5</v>
      </c>
      <c r="E64" s="29">
        <v>2</v>
      </c>
      <c r="F64" s="74"/>
      <c r="G64" s="39">
        <f t="shared" si="6"/>
        <v>0</v>
      </c>
    </row>
    <row r="65" spans="2:7" x14ac:dyDescent="0.25">
      <c r="B65" s="26" t="s">
        <v>144</v>
      </c>
      <c r="C65" s="37" t="s">
        <v>145</v>
      </c>
      <c r="D65" s="38" t="s">
        <v>27</v>
      </c>
      <c r="E65" s="29">
        <v>16</v>
      </c>
      <c r="F65" s="74"/>
      <c r="G65" s="39">
        <f t="shared" si="6"/>
        <v>0</v>
      </c>
    </row>
    <row r="66" spans="2:7" ht="22.5" x14ac:dyDescent="0.25">
      <c r="B66" s="26" t="s">
        <v>146</v>
      </c>
      <c r="C66" s="37" t="s">
        <v>50</v>
      </c>
      <c r="D66" s="38" t="s">
        <v>27</v>
      </c>
      <c r="E66" s="29">
        <v>40</v>
      </c>
      <c r="F66" s="74"/>
      <c r="G66" s="39">
        <f t="shared" si="6"/>
        <v>0</v>
      </c>
    </row>
    <row r="67" spans="2:7" ht="22.5" x14ac:dyDescent="0.25">
      <c r="B67" s="26" t="s">
        <v>147</v>
      </c>
      <c r="C67" s="37" t="s">
        <v>51</v>
      </c>
      <c r="D67" s="38" t="s">
        <v>27</v>
      </c>
      <c r="E67" s="29">
        <v>50</v>
      </c>
      <c r="F67" s="74"/>
      <c r="G67" s="39">
        <f t="shared" si="6"/>
        <v>0</v>
      </c>
    </row>
    <row r="68" spans="2:7" x14ac:dyDescent="0.25">
      <c r="B68" s="54">
        <v>7</v>
      </c>
      <c r="C68" s="55" t="s">
        <v>148</v>
      </c>
      <c r="D68" s="56"/>
      <c r="E68" s="57"/>
      <c r="F68" s="75"/>
      <c r="G68" s="58">
        <f>SUM(G69:G89)</f>
        <v>0</v>
      </c>
    </row>
    <row r="69" spans="2:7" x14ac:dyDescent="0.25">
      <c r="B69" s="26" t="s">
        <v>39</v>
      </c>
      <c r="C69" s="37" t="s">
        <v>149</v>
      </c>
      <c r="D69" s="38" t="s">
        <v>3</v>
      </c>
      <c r="E69" s="29">
        <v>2</v>
      </c>
      <c r="F69" s="74"/>
      <c r="G69" s="39">
        <f t="shared" ref="G69:G89" si="7">E69*F69</f>
        <v>0</v>
      </c>
    </row>
    <row r="70" spans="2:7" x14ac:dyDescent="0.25">
      <c r="B70" s="26" t="s">
        <v>40</v>
      </c>
      <c r="C70" s="37" t="s">
        <v>150</v>
      </c>
      <c r="D70" s="38" t="s">
        <v>3</v>
      </c>
      <c r="E70" s="29">
        <v>2</v>
      </c>
      <c r="F70" s="74"/>
      <c r="G70" s="39">
        <f t="shared" si="7"/>
        <v>0</v>
      </c>
    </row>
    <row r="71" spans="2:7" x14ac:dyDescent="0.25">
      <c r="B71" s="26" t="s">
        <v>41</v>
      </c>
      <c r="C71" s="37" t="s">
        <v>151</v>
      </c>
      <c r="D71" s="38" t="s">
        <v>3</v>
      </c>
      <c r="E71" s="29">
        <v>16.12</v>
      </c>
      <c r="F71" s="74"/>
      <c r="G71" s="39">
        <f t="shared" si="7"/>
        <v>0</v>
      </c>
    </row>
    <row r="72" spans="2:7" x14ac:dyDescent="0.25">
      <c r="B72" s="26" t="s">
        <v>42</v>
      </c>
      <c r="C72" s="37" t="s">
        <v>152</v>
      </c>
      <c r="D72" s="38" t="s">
        <v>0</v>
      </c>
      <c r="E72" s="29">
        <v>32.24</v>
      </c>
      <c r="F72" s="74"/>
      <c r="G72" s="39">
        <f t="shared" si="7"/>
        <v>0</v>
      </c>
    </row>
    <row r="73" spans="2:7" ht="22.5" x14ac:dyDescent="0.25">
      <c r="B73" s="26" t="s">
        <v>43</v>
      </c>
      <c r="C73" s="37" t="s">
        <v>153</v>
      </c>
      <c r="D73" s="38" t="s">
        <v>0</v>
      </c>
      <c r="E73" s="29">
        <v>32.24</v>
      </c>
      <c r="F73" s="74"/>
      <c r="G73" s="39">
        <f t="shared" si="7"/>
        <v>0</v>
      </c>
    </row>
    <row r="74" spans="2:7" ht="22.5" x14ac:dyDescent="0.25">
      <c r="B74" s="26" t="s">
        <v>44</v>
      </c>
      <c r="C74" s="37" t="s">
        <v>128</v>
      </c>
      <c r="D74" s="38" t="s">
        <v>0</v>
      </c>
      <c r="E74" s="29">
        <v>32.24</v>
      </c>
      <c r="F74" s="74"/>
      <c r="G74" s="39">
        <f t="shared" si="7"/>
        <v>0</v>
      </c>
    </row>
    <row r="75" spans="2:7" ht="22.5" x14ac:dyDescent="0.25">
      <c r="B75" s="26" t="s">
        <v>45</v>
      </c>
      <c r="C75" s="37" t="s">
        <v>118</v>
      </c>
      <c r="D75" s="38" t="s">
        <v>3</v>
      </c>
      <c r="E75" s="29">
        <v>12.84</v>
      </c>
      <c r="F75" s="74"/>
      <c r="G75" s="39">
        <f t="shared" si="7"/>
        <v>0</v>
      </c>
    </row>
    <row r="76" spans="2:7" ht="33.75" x14ac:dyDescent="0.25">
      <c r="B76" s="26" t="s">
        <v>154</v>
      </c>
      <c r="C76" s="37" t="s">
        <v>122</v>
      </c>
      <c r="D76" s="38" t="s">
        <v>0</v>
      </c>
      <c r="E76" s="29">
        <v>104.24</v>
      </c>
      <c r="F76" s="74"/>
      <c r="G76" s="39">
        <f t="shared" si="7"/>
        <v>0</v>
      </c>
    </row>
    <row r="77" spans="2:7" x14ac:dyDescent="0.25">
      <c r="B77" s="26" t="s">
        <v>155</v>
      </c>
      <c r="C77" s="37" t="s">
        <v>156</v>
      </c>
      <c r="D77" s="38" t="s">
        <v>0</v>
      </c>
      <c r="E77" s="29">
        <v>35.97</v>
      </c>
      <c r="F77" s="74"/>
      <c r="G77" s="39">
        <f t="shared" si="7"/>
        <v>0</v>
      </c>
    </row>
    <row r="78" spans="2:7" x14ac:dyDescent="0.25">
      <c r="B78" s="26" t="s">
        <v>157</v>
      </c>
      <c r="C78" s="37" t="s">
        <v>158</v>
      </c>
      <c r="D78" s="38" t="s">
        <v>0</v>
      </c>
      <c r="E78" s="29">
        <v>104.24</v>
      </c>
      <c r="F78" s="74"/>
      <c r="G78" s="39">
        <f t="shared" si="7"/>
        <v>0</v>
      </c>
    </row>
    <row r="79" spans="2:7" x14ac:dyDescent="0.25">
      <c r="B79" s="26" t="s">
        <v>159</v>
      </c>
      <c r="C79" s="37" t="s">
        <v>66</v>
      </c>
      <c r="D79" s="38" t="s">
        <v>0</v>
      </c>
      <c r="E79" s="29">
        <v>35.97</v>
      </c>
      <c r="F79" s="74"/>
      <c r="G79" s="39">
        <f t="shared" si="7"/>
        <v>0</v>
      </c>
    </row>
    <row r="80" spans="2:7" x14ac:dyDescent="0.25">
      <c r="B80" s="26" t="s">
        <v>160</v>
      </c>
      <c r="C80" s="37" t="s">
        <v>161</v>
      </c>
      <c r="D80" s="38" t="s">
        <v>0</v>
      </c>
      <c r="E80" s="29">
        <v>104.24</v>
      </c>
      <c r="F80" s="74"/>
      <c r="G80" s="39">
        <f t="shared" si="7"/>
        <v>0</v>
      </c>
    </row>
    <row r="81" spans="2:7" x14ac:dyDescent="0.25">
      <c r="B81" s="26" t="s">
        <v>162</v>
      </c>
      <c r="C81" s="37" t="s">
        <v>163</v>
      </c>
      <c r="D81" s="38" t="s">
        <v>0</v>
      </c>
      <c r="E81" s="29">
        <v>35.97</v>
      </c>
      <c r="F81" s="74"/>
      <c r="G81" s="39">
        <f t="shared" si="7"/>
        <v>0</v>
      </c>
    </row>
    <row r="82" spans="2:7" x14ac:dyDescent="0.25">
      <c r="B82" s="26" t="s">
        <v>164</v>
      </c>
      <c r="C82" s="37" t="s">
        <v>53</v>
      </c>
      <c r="D82" s="38" t="s">
        <v>0</v>
      </c>
      <c r="E82" s="29">
        <v>104.24</v>
      </c>
      <c r="F82" s="74"/>
      <c r="G82" s="39">
        <f t="shared" si="7"/>
        <v>0</v>
      </c>
    </row>
    <row r="83" spans="2:7" x14ac:dyDescent="0.25">
      <c r="B83" s="26" t="s">
        <v>165</v>
      </c>
      <c r="C83" s="37" t="s">
        <v>166</v>
      </c>
      <c r="D83" s="38" t="s">
        <v>0</v>
      </c>
      <c r="E83" s="29">
        <v>1.68</v>
      </c>
      <c r="F83" s="74"/>
      <c r="G83" s="39">
        <f t="shared" si="7"/>
        <v>0</v>
      </c>
    </row>
    <row r="84" spans="2:7" ht="22.5" x14ac:dyDescent="0.25">
      <c r="B84" s="26" t="s">
        <v>167</v>
      </c>
      <c r="C84" s="37" t="s">
        <v>109</v>
      </c>
      <c r="D84" s="38" t="s">
        <v>5</v>
      </c>
      <c r="E84" s="29">
        <v>1</v>
      </c>
      <c r="F84" s="74"/>
      <c r="G84" s="39">
        <f t="shared" si="7"/>
        <v>0</v>
      </c>
    </row>
    <row r="85" spans="2:7" ht="22.5" x14ac:dyDescent="0.25">
      <c r="B85" s="26" t="s">
        <v>168</v>
      </c>
      <c r="C85" s="37" t="s">
        <v>169</v>
      </c>
      <c r="D85" s="38" t="s">
        <v>5</v>
      </c>
      <c r="E85" s="29">
        <v>1</v>
      </c>
      <c r="F85" s="74"/>
      <c r="G85" s="39">
        <f t="shared" si="7"/>
        <v>0</v>
      </c>
    </row>
    <row r="86" spans="2:7" ht="22.5" x14ac:dyDescent="0.25">
      <c r="B86" s="26" t="s">
        <v>170</v>
      </c>
      <c r="C86" s="37" t="s">
        <v>171</v>
      </c>
      <c r="D86" s="38" t="s">
        <v>5</v>
      </c>
      <c r="E86" s="29">
        <v>1</v>
      </c>
      <c r="F86" s="74"/>
      <c r="G86" s="39">
        <f t="shared" si="7"/>
        <v>0</v>
      </c>
    </row>
    <row r="87" spans="2:7" ht="22.5" x14ac:dyDescent="0.25">
      <c r="B87" s="26" t="s">
        <v>172</v>
      </c>
      <c r="C87" s="37" t="s">
        <v>52</v>
      </c>
      <c r="D87" s="38" t="s">
        <v>5</v>
      </c>
      <c r="E87" s="29">
        <v>1</v>
      </c>
      <c r="F87" s="74"/>
      <c r="G87" s="39">
        <f t="shared" si="7"/>
        <v>0</v>
      </c>
    </row>
    <row r="88" spans="2:7" ht="22.5" x14ac:dyDescent="0.25">
      <c r="B88" s="26" t="s">
        <v>173</v>
      </c>
      <c r="C88" s="37" t="s">
        <v>143</v>
      </c>
      <c r="D88" s="38" t="s">
        <v>5</v>
      </c>
      <c r="E88" s="29">
        <v>1</v>
      </c>
      <c r="F88" s="74"/>
      <c r="G88" s="39">
        <f t="shared" si="7"/>
        <v>0</v>
      </c>
    </row>
    <row r="89" spans="2:7" x14ac:dyDescent="0.25">
      <c r="B89" s="26" t="s">
        <v>174</v>
      </c>
      <c r="C89" s="37" t="s">
        <v>175</v>
      </c>
      <c r="D89" s="38" t="s">
        <v>27</v>
      </c>
      <c r="E89" s="29">
        <v>20</v>
      </c>
      <c r="F89" s="74"/>
      <c r="G89" s="39">
        <f t="shared" si="7"/>
        <v>0</v>
      </c>
    </row>
    <row r="90" spans="2:7" x14ac:dyDescent="0.25">
      <c r="B90" s="54">
        <v>8</v>
      </c>
      <c r="C90" s="55" t="s">
        <v>176</v>
      </c>
      <c r="D90" s="56"/>
      <c r="E90" s="57"/>
      <c r="F90" s="75"/>
      <c r="G90" s="58">
        <f>SUM(G91:G94)</f>
        <v>0</v>
      </c>
    </row>
    <row r="91" spans="2:7" x14ac:dyDescent="0.25">
      <c r="B91" s="26" t="s">
        <v>46</v>
      </c>
      <c r="C91" s="37" t="s">
        <v>177</v>
      </c>
      <c r="D91" s="38" t="s">
        <v>3</v>
      </c>
      <c r="E91" s="29">
        <v>20</v>
      </c>
      <c r="F91" s="74"/>
      <c r="G91" s="39">
        <f t="shared" ref="G91:G94" si="8">E91*F91</f>
        <v>0</v>
      </c>
    </row>
    <row r="92" spans="2:7" x14ac:dyDescent="0.25">
      <c r="B92" s="26" t="s">
        <v>47</v>
      </c>
      <c r="C92" s="37" t="s">
        <v>178</v>
      </c>
      <c r="D92" s="38" t="s">
        <v>3</v>
      </c>
      <c r="E92" s="29">
        <v>5</v>
      </c>
      <c r="F92" s="74"/>
      <c r="G92" s="39">
        <f t="shared" si="8"/>
        <v>0</v>
      </c>
    </row>
    <row r="93" spans="2:7" ht="33.75" x14ac:dyDescent="0.25">
      <c r="B93" s="26" t="s">
        <v>179</v>
      </c>
      <c r="C93" s="37" t="s">
        <v>180</v>
      </c>
      <c r="D93" s="38" t="s">
        <v>0</v>
      </c>
      <c r="E93" s="29">
        <v>100</v>
      </c>
      <c r="F93" s="74"/>
      <c r="G93" s="39">
        <f t="shared" si="8"/>
        <v>0</v>
      </c>
    </row>
    <row r="94" spans="2:7" x14ac:dyDescent="0.25">
      <c r="B94" s="26" t="s">
        <v>181</v>
      </c>
      <c r="C94" s="37" t="s">
        <v>182</v>
      </c>
      <c r="D94" s="38" t="s">
        <v>5</v>
      </c>
      <c r="E94" s="29">
        <v>40</v>
      </c>
      <c r="F94" s="74"/>
      <c r="G94" s="39">
        <f t="shared" si="8"/>
        <v>0</v>
      </c>
    </row>
    <row r="95" spans="2:7" x14ac:dyDescent="0.25">
      <c r="B95" s="54">
        <v>9</v>
      </c>
      <c r="C95" s="55" t="s">
        <v>183</v>
      </c>
      <c r="D95" s="56"/>
      <c r="E95" s="57"/>
      <c r="F95" s="75"/>
      <c r="G95" s="58">
        <f>SUM(G96:G115)</f>
        <v>0</v>
      </c>
    </row>
    <row r="96" spans="2:7" x14ac:dyDescent="0.25">
      <c r="B96" s="26" t="s">
        <v>48</v>
      </c>
      <c r="C96" s="37" t="s">
        <v>184</v>
      </c>
      <c r="D96" s="38" t="s">
        <v>107</v>
      </c>
      <c r="E96" s="29">
        <v>3</v>
      </c>
      <c r="F96" s="74"/>
      <c r="G96" s="39">
        <f t="shared" ref="G96:G115" si="9">E96*F96</f>
        <v>0</v>
      </c>
    </row>
    <row r="97" spans="2:7" x14ac:dyDescent="0.25">
      <c r="B97" s="26" t="s">
        <v>185</v>
      </c>
      <c r="C97" s="37" t="s">
        <v>186</v>
      </c>
      <c r="D97" s="38" t="s">
        <v>5</v>
      </c>
      <c r="E97" s="29">
        <v>19</v>
      </c>
      <c r="F97" s="74"/>
      <c r="G97" s="39">
        <f t="shared" si="9"/>
        <v>0</v>
      </c>
    </row>
    <row r="98" spans="2:7" x14ac:dyDescent="0.25">
      <c r="B98" s="26" t="s">
        <v>187</v>
      </c>
      <c r="C98" s="37" t="s">
        <v>188</v>
      </c>
      <c r="D98" s="38" t="s">
        <v>5</v>
      </c>
      <c r="E98" s="29">
        <v>2</v>
      </c>
      <c r="F98" s="74"/>
      <c r="G98" s="39">
        <f t="shared" si="9"/>
        <v>0</v>
      </c>
    </row>
    <row r="99" spans="2:7" x14ac:dyDescent="0.25">
      <c r="B99" s="26" t="s">
        <v>189</v>
      </c>
      <c r="C99" s="37" t="s">
        <v>190</v>
      </c>
      <c r="D99" s="38"/>
      <c r="E99" s="29"/>
      <c r="F99" s="74"/>
      <c r="G99" s="39">
        <f t="shared" si="9"/>
        <v>0</v>
      </c>
    </row>
    <row r="100" spans="2:7" x14ac:dyDescent="0.25">
      <c r="B100" s="26" t="s">
        <v>191</v>
      </c>
      <c r="C100" s="37" t="s">
        <v>192</v>
      </c>
      <c r="D100" s="38" t="s">
        <v>5</v>
      </c>
      <c r="E100" s="29">
        <v>6</v>
      </c>
      <c r="F100" s="74"/>
      <c r="G100" s="39">
        <f t="shared" si="9"/>
        <v>0</v>
      </c>
    </row>
    <row r="101" spans="2:7" x14ac:dyDescent="0.25">
      <c r="B101" s="26" t="s">
        <v>193</v>
      </c>
      <c r="C101" s="37" t="s">
        <v>194</v>
      </c>
      <c r="D101" s="38" t="s">
        <v>5</v>
      </c>
      <c r="E101" s="29">
        <v>6</v>
      </c>
      <c r="F101" s="74"/>
      <c r="G101" s="39">
        <f t="shared" si="9"/>
        <v>0</v>
      </c>
    </row>
    <row r="102" spans="2:7" x14ac:dyDescent="0.25">
      <c r="B102" s="26" t="s">
        <v>195</v>
      </c>
      <c r="C102" s="37" t="s">
        <v>196</v>
      </c>
      <c r="D102" s="38" t="s">
        <v>5</v>
      </c>
      <c r="E102" s="29">
        <v>4</v>
      </c>
      <c r="F102" s="74"/>
      <c r="G102" s="39">
        <f t="shared" si="9"/>
        <v>0</v>
      </c>
    </row>
    <row r="103" spans="2:7" x14ac:dyDescent="0.25">
      <c r="B103" s="26" t="s">
        <v>197</v>
      </c>
      <c r="C103" s="40" t="s">
        <v>198</v>
      </c>
      <c r="D103" s="41" t="s">
        <v>5</v>
      </c>
      <c r="E103" s="42">
        <v>2</v>
      </c>
      <c r="F103" s="74"/>
      <c r="G103" s="39">
        <f t="shared" si="9"/>
        <v>0</v>
      </c>
    </row>
    <row r="104" spans="2:7" x14ac:dyDescent="0.25">
      <c r="B104" s="26" t="s">
        <v>199</v>
      </c>
      <c r="C104" s="40" t="s">
        <v>200</v>
      </c>
      <c r="D104" s="41" t="s">
        <v>5</v>
      </c>
      <c r="E104" s="42">
        <v>1</v>
      </c>
      <c r="F104" s="74"/>
      <c r="G104" s="39">
        <f t="shared" si="9"/>
        <v>0</v>
      </c>
    </row>
    <row r="105" spans="2:7" x14ac:dyDescent="0.25">
      <c r="B105" s="26" t="s">
        <v>201</v>
      </c>
      <c r="C105" s="40" t="s">
        <v>202</v>
      </c>
      <c r="D105" s="41" t="s">
        <v>5</v>
      </c>
      <c r="E105" s="42">
        <v>2</v>
      </c>
      <c r="F105" s="74"/>
      <c r="G105" s="39">
        <f t="shared" si="9"/>
        <v>0</v>
      </c>
    </row>
    <row r="106" spans="2:7" x14ac:dyDescent="0.25">
      <c r="B106" s="26" t="s">
        <v>203</v>
      </c>
      <c r="C106" s="40" t="s">
        <v>204</v>
      </c>
      <c r="D106" s="41" t="s">
        <v>5</v>
      </c>
      <c r="E106" s="42">
        <v>2</v>
      </c>
      <c r="F106" s="74"/>
      <c r="G106" s="39">
        <f t="shared" si="9"/>
        <v>0</v>
      </c>
    </row>
    <row r="107" spans="2:7" x14ac:dyDescent="0.25">
      <c r="B107" s="26" t="s">
        <v>205</v>
      </c>
      <c r="C107" s="40" t="s">
        <v>206</v>
      </c>
      <c r="D107" s="41" t="s">
        <v>5</v>
      </c>
      <c r="E107" s="42">
        <v>1</v>
      </c>
      <c r="F107" s="74"/>
      <c r="G107" s="39">
        <f t="shared" si="9"/>
        <v>0</v>
      </c>
    </row>
    <row r="108" spans="2:7" x14ac:dyDescent="0.25">
      <c r="B108" s="26" t="s">
        <v>207</v>
      </c>
      <c r="C108" s="40" t="s">
        <v>208</v>
      </c>
      <c r="D108" s="41" t="s">
        <v>5</v>
      </c>
      <c r="E108" s="42">
        <v>4</v>
      </c>
      <c r="F108" s="74"/>
      <c r="G108" s="39">
        <f t="shared" si="9"/>
        <v>0</v>
      </c>
    </row>
    <row r="109" spans="2:7" x14ac:dyDescent="0.25">
      <c r="B109" s="26" t="s">
        <v>209</v>
      </c>
      <c r="C109" s="40" t="s">
        <v>210</v>
      </c>
      <c r="D109" s="41" t="s">
        <v>5</v>
      </c>
      <c r="E109" s="42">
        <v>2</v>
      </c>
      <c r="F109" s="74"/>
      <c r="G109" s="39">
        <f t="shared" si="9"/>
        <v>0</v>
      </c>
    </row>
    <row r="110" spans="2:7" x14ac:dyDescent="0.25">
      <c r="B110" s="26" t="s">
        <v>211</v>
      </c>
      <c r="C110" s="40" t="s">
        <v>212</v>
      </c>
      <c r="D110" s="41" t="s">
        <v>5</v>
      </c>
      <c r="E110" s="42">
        <v>1</v>
      </c>
      <c r="F110" s="74"/>
      <c r="G110" s="39">
        <f t="shared" si="9"/>
        <v>0</v>
      </c>
    </row>
    <row r="111" spans="2:7" x14ac:dyDescent="0.25">
      <c r="B111" s="26" t="s">
        <v>213</v>
      </c>
      <c r="C111" s="40" t="s">
        <v>214</v>
      </c>
      <c r="D111" s="41" t="s">
        <v>5</v>
      </c>
      <c r="E111" s="42">
        <v>1</v>
      </c>
      <c r="F111" s="74"/>
      <c r="G111" s="39">
        <f t="shared" si="9"/>
        <v>0</v>
      </c>
    </row>
    <row r="112" spans="2:7" x14ac:dyDescent="0.25">
      <c r="B112" s="26" t="s">
        <v>215</v>
      </c>
      <c r="C112" s="40" t="s">
        <v>216</v>
      </c>
      <c r="D112" s="41" t="s">
        <v>5</v>
      </c>
      <c r="E112" s="42">
        <v>6</v>
      </c>
      <c r="F112" s="74"/>
      <c r="G112" s="39">
        <f t="shared" si="9"/>
        <v>0</v>
      </c>
    </row>
    <row r="113" spans="2:7" x14ac:dyDescent="0.25">
      <c r="B113" s="26" t="s">
        <v>217</v>
      </c>
      <c r="C113" s="40" t="s">
        <v>218</v>
      </c>
      <c r="D113" s="41" t="s">
        <v>5</v>
      </c>
      <c r="E113" s="42">
        <v>2</v>
      </c>
      <c r="F113" s="74"/>
      <c r="G113" s="39">
        <f t="shared" si="9"/>
        <v>0</v>
      </c>
    </row>
    <row r="114" spans="2:7" x14ac:dyDescent="0.25">
      <c r="B114" s="26" t="s">
        <v>219</v>
      </c>
      <c r="C114" s="40" t="s">
        <v>220</v>
      </c>
      <c r="D114" s="41" t="s">
        <v>5</v>
      </c>
      <c r="E114" s="42">
        <v>5</v>
      </c>
      <c r="F114" s="74"/>
      <c r="G114" s="39">
        <f t="shared" si="9"/>
        <v>0</v>
      </c>
    </row>
    <row r="115" spans="2:7" x14ac:dyDescent="0.25">
      <c r="B115" s="26" t="s">
        <v>221</v>
      </c>
      <c r="C115" s="40" t="s">
        <v>222</v>
      </c>
      <c r="D115" s="41" t="s">
        <v>5</v>
      </c>
      <c r="E115" s="42">
        <v>10</v>
      </c>
      <c r="F115" s="74"/>
      <c r="G115" s="39">
        <f t="shared" si="9"/>
        <v>0</v>
      </c>
    </row>
    <row r="116" spans="2:7" x14ac:dyDescent="0.25">
      <c r="B116" s="54">
        <v>10</v>
      </c>
      <c r="C116" s="60" t="s">
        <v>223</v>
      </c>
      <c r="D116" s="61"/>
      <c r="E116" s="62"/>
      <c r="F116" s="75"/>
      <c r="G116" s="63">
        <f>SUM(G117)</f>
        <v>0</v>
      </c>
    </row>
    <row r="117" spans="2:7" ht="15.75" thickBot="1" x14ac:dyDescent="0.3">
      <c r="B117" s="64" t="s">
        <v>49</v>
      </c>
      <c r="C117" s="65" t="s">
        <v>54</v>
      </c>
      <c r="D117" s="66"/>
      <c r="E117" s="67">
        <v>212.82</v>
      </c>
      <c r="F117" s="74"/>
      <c r="G117" s="39">
        <f>E117*F117</f>
        <v>0</v>
      </c>
    </row>
    <row r="118" spans="2:7" ht="15.75" thickBot="1" x14ac:dyDescent="0.3">
      <c r="B118" s="68"/>
      <c r="C118" s="72" t="s">
        <v>57</v>
      </c>
      <c r="D118" s="69"/>
      <c r="E118" s="70"/>
      <c r="F118" s="69"/>
      <c r="G118" s="71">
        <f>G7+G19+G35+G45+G55+G60+G68+G90+G95+G116</f>
        <v>0</v>
      </c>
    </row>
    <row r="120" spans="2:7" x14ac:dyDescent="0.25">
      <c r="C120" s="3" t="s">
        <v>226</v>
      </c>
    </row>
    <row r="121" spans="2:7" x14ac:dyDescent="0.25">
      <c r="C121" s="3" t="s">
        <v>227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</vt:lpstr>
      <vt:lpstr>PLANILHA</vt:lpstr>
      <vt:lpstr>PLANILHA!Area_de_impressao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2017-07-17T14:34:12Z</cp:lastPrinted>
  <dcterms:created xsi:type="dcterms:W3CDTF">2017-06-21T13:53:04Z</dcterms:created>
  <dcterms:modified xsi:type="dcterms:W3CDTF">2017-07-17T17:34:56Z</dcterms:modified>
</cp:coreProperties>
</file>